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90" windowHeight="7755" tabRatio="722" firstSheet="1" activeTab="3"/>
  </bookViews>
  <sheets>
    <sheet name="HW11" sheetId="9" r:id="rId1"/>
    <sheet name="Excel Competencies - Regression" sheetId="2" r:id="rId2"/>
    <sheet name="Excel Competencies -Pivot Table" sheetId="10" r:id="rId3"/>
    <sheet name="Pivot Table Data" sheetId="11" r:id="rId4"/>
    <sheet name="Cleaning Data with Outlier" sheetId="7" r:id="rId5"/>
    <sheet name="cleaned data" sheetId="13" r:id="rId6"/>
    <sheet name="Learning" sheetId="8" r:id="rId7"/>
  </sheets>
  <calcPr calcId="179021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5" i="2" l="1"/>
  <c r="L29" i="10"/>
  <c r="K29" i="10"/>
  <c r="K28" i="10"/>
  <c r="L28" i="10"/>
  <c r="K27" i="10"/>
  <c r="L27" i="10"/>
  <c r="K33" i="2"/>
  <c r="E3" i="11" l="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2" i="11"/>
  <c r="A31" i="2" l="1"/>
  <c r="A34" i="2" s="1"/>
  <c r="A43" i="2" s="1"/>
  <c r="A48" i="2" s="1"/>
  <c r="A71" i="2" s="1"/>
  <c r="A74" i="2" s="1"/>
  <c r="A31" i="7"/>
  <c r="A33" i="7" s="1"/>
  <c r="A37" i="7" s="1"/>
  <c r="A39" i="7" s="1"/>
  <c r="A8" i="8"/>
  <c r="A12" i="8"/>
  <c r="A17" i="8" s="1"/>
  <c r="A26" i="8" s="1"/>
  <c r="A42" i="8"/>
  <c r="A48" i="8"/>
  <c r="A54" i="8" s="1"/>
  <c r="A60" i="8" s="1"/>
</calcChain>
</file>

<file path=xl/sharedStrings.xml><?xml version="1.0" encoding="utf-8"?>
<sst xmlns="http://schemas.openxmlformats.org/spreadsheetml/2006/main" count="392" uniqueCount="138">
  <si>
    <t>X</t>
  </si>
  <si>
    <t>Y</t>
  </si>
  <si>
    <t>● False</t>
  </si>
  <si>
    <t>● True</t>
  </si>
  <si>
    <t>● The scatter about the line decreases and the amount of the variation of Y explained by X decreases</t>
  </si>
  <si>
    <t>● The scatter about the line decreases and the amount of the variation of Y explained by X increases</t>
  </si>
  <si>
    <t>● FALSE</t>
  </si>
  <si>
    <t>The "intercept" and "slope" completely define the best fitting line.</t>
  </si>
  <si>
    <t>● The estimate of Y will be farther from the mean in standard deviations than X is.</t>
  </si>
  <si>
    <t>● The estimate of Y will be closer to the mean in standard deviations than X is.</t>
  </si>
  <si>
    <t>This process is called regression (to move backward) because</t>
  </si>
  <si>
    <t>As a positively signed slope increases</t>
  </si>
  <si>
    <t>● The whole line moves up without rotating</t>
  </si>
  <si>
    <t>● The whole line moves down without rotating</t>
  </si>
  <si>
    <t>● The line rotates clockwise becoming less steep</t>
  </si>
  <si>
    <t>● The line rotates counterclockwise becoming more steep</t>
  </si>
  <si>
    <t>Studies have shown that the frequency with which shoppers browse Internet retailers is related to the frequency with which they actually purchase products and/or services online.  The following data show respondents age and answer to the question “How many minutes do you browse online retailers per week?”</t>
  </si>
  <si>
    <t>Add trendline and regression equation to the plot.</t>
  </si>
  <si>
    <t>The Standard Error is a standard deviation measuring the scatter of the points about the regression line.</t>
  </si>
  <si>
    <t>Use the Excel function =CORREL to compute the correlation. If answers for #1 and 2 do not agree, there is an error.</t>
  </si>
  <si>
    <t>The best fitting line minimizes the vertical distances from the points to the line. Hence,</t>
  </si>
  <si>
    <t>the Y coordinate of a point on the best fitting line provides an estimate or prediction of Y at the value of the corresponding X coordinate.</t>
  </si>
  <si>
    <t>The correlation R measures the strength of the linear association of variables Y and X, and does not have a unit of measure, e.g. feet, acres, pounds, seconds.</t>
  </si>
  <si>
    <t>Use Data &gt; Data Analysis &gt; Correlation to compute the correlation checking the Labels checkbox.</t>
  </si>
  <si>
    <t>Enter the intercept and slope into the formula by clicking on the cells in the regression output with the results.</t>
  </si>
  <si>
    <t>It was determined that the outlying point resulted from data entry error. Remove the outlier in the copy of the data.</t>
  </si>
  <si>
    <t>The scatterplot reveals a point outside the point pattern. Copy the data to a new location in the worksheet. You now have 2 sets of data.</t>
  </si>
  <si>
    <t>Data that are more tha 1.5 IQR below Q1 or more than 1.5 IQR above Q3 are considered outliers and must be investigated.</t>
  </si>
  <si>
    <t>Make a new scatterplot linked to the cleaned data without the outlier, and add trendline and regression equation label.</t>
  </si>
  <si>
    <t>● Weak</t>
  </si>
  <si>
    <t>● Moderate</t>
  </si>
  <si>
    <t>● Strong</t>
  </si>
  <si>
    <t>● X denotes the independent or response variable</t>
  </si>
  <si>
    <t>● X denotes the independent or explanatory variable</t>
  </si>
  <si>
    <t>● Y denotes the dependent or explanatory variable</t>
  </si>
  <si>
    <t>● x denotes an observed value of the dependent variable</t>
  </si>
  <si>
    <t>●    denotes the mean value of observations of the response variable</t>
  </si>
  <si>
    <t>● No</t>
  </si>
  <si>
    <t>● Yes</t>
  </si>
  <si>
    <t>Age (X)</t>
  </si>
  <si>
    <t>Time (Y)</t>
  </si>
  <si>
    <t>● 0.97</t>
  </si>
  <si>
    <t>● 32.10</t>
  </si>
  <si>
    <t>● 750.02</t>
  </si>
  <si>
    <t>The strength of the linear relationship between Age and the Time is</t>
  </si>
  <si>
    <t>The intercept is the vertical distance from the origin (where the X and Y axes intersect) up or down to the line. It sets the elevation of the line.</t>
  </si>
  <si>
    <t>The strength of the correlation motivates further examination.</t>
  </si>
  <si>
    <t>a)  Insert Scatter (X, Y) plot linked to the data on this sheet with Age on the horizontal (X) axis.</t>
  </si>
  <si>
    <t>b) Add to your chart: the chart name, vertical axis label, and horizontal axis label.</t>
  </si>
  <si>
    <t>c) Complete the chart by adding Trendline and checking boxes</t>
  </si>
  <si>
    <t>a) Intercept =</t>
  </si>
  <si>
    <t>b) Slope =</t>
  </si>
  <si>
    <t>Use Excel to predict the number of minutes spent by a 41-year old shopper. Enter = followed by the regression formula.</t>
  </si>
  <si>
    <r>
      <t>Highlight the correct answer or answers (</t>
    </r>
    <r>
      <rPr>
        <b/>
        <sz val="14"/>
        <color rgb="FFFF0000"/>
        <rFont val="Arial"/>
        <family val="2"/>
      </rPr>
      <t>#17 &amp; 19</t>
    </r>
    <r>
      <rPr>
        <b/>
        <sz val="14"/>
        <color theme="1"/>
        <rFont val="Arial"/>
        <family val="2"/>
      </rPr>
      <t>) for each of the following questions:</t>
    </r>
  </si>
  <si>
    <r>
      <t>Based on the correlation computed in tab "</t>
    </r>
    <r>
      <rPr>
        <sz val="14"/>
        <color rgb="FF0000FF"/>
        <rFont val="Calibri"/>
        <family val="2"/>
        <scheme val="minor"/>
      </rPr>
      <t>Excel Competencies</t>
    </r>
    <r>
      <rPr>
        <sz val="14"/>
        <color theme="1"/>
        <rFont val="Calibri"/>
        <family val="2"/>
        <scheme val="minor"/>
      </rPr>
      <t>", does Time tends to increase with Age?</t>
    </r>
  </si>
  <si>
    <r>
      <t>Highlight the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4</t>
    </r>
    <r>
      <rPr>
        <sz val="14"/>
        <color theme="1"/>
        <rFont val="Arial"/>
        <family val="2"/>
      </rPr>
      <t xml:space="preserve"> correct statements. Try not to mix up explanatory and response with dependent and independent.</t>
    </r>
  </si>
  <si>
    <r>
      <t>Based on the data in "</t>
    </r>
    <r>
      <rPr>
        <sz val="14"/>
        <color rgb="FF0000FF"/>
        <rFont val="Arial"/>
        <family val="2"/>
      </rPr>
      <t>Excel Competencies</t>
    </r>
    <r>
      <rPr>
        <sz val="14"/>
        <color theme="1"/>
        <rFont val="Arial"/>
        <family val="2"/>
      </rPr>
      <t>", can Y be predicted for a person who is 80?</t>
    </r>
  </si>
  <si>
    <r>
      <rPr>
        <sz val="14"/>
        <color theme="1"/>
        <rFont val="Calibri"/>
        <family val="2"/>
        <scheme val="minor"/>
      </rPr>
      <t>● TRUE</t>
    </r>
  </si>
  <si>
    <r>
      <t>Based on the regression output in "</t>
    </r>
    <r>
      <rPr>
        <sz val="14"/>
        <color rgb="FF0000FF"/>
        <rFont val="Arial"/>
        <family val="2"/>
      </rPr>
      <t>Excel Competencies</t>
    </r>
    <r>
      <rPr>
        <sz val="14"/>
        <color theme="1"/>
        <rFont val="Arial"/>
        <family val="2"/>
      </rPr>
      <t>", when Age increases by 1 year, Time decreases by</t>
    </r>
  </si>
  <si>
    <r>
      <t>R</t>
    </r>
    <r>
      <rPr>
        <vertAlign val="superscript"/>
        <sz val="14"/>
        <color theme="1"/>
        <rFont val="Arial"/>
        <family val="2"/>
      </rPr>
      <t>2</t>
    </r>
    <r>
      <rPr>
        <sz val="14"/>
        <color theme="1"/>
        <rFont val="Arial"/>
        <family val="2"/>
      </rPr>
      <t xml:space="preserve"> measures the fit of the line to the points. As R</t>
    </r>
    <r>
      <rPr>
        <vertAlign val="superscript"/>
        <sz val="14"/>
        <color theme="1"/>
        <rFont val="Arial"/>
        <family val="2"/>
      </rPr>
      <t xml:space="preserve">2 </t>
    </r>
    <r>
      <rPr>
        <sz val="14"/>
        <color theme="1"/>
        <rFont val="Arial"/>
        <family val="2"/>
      </rPr>
      <t>increases</t>
    </r>
  </si>
  <si>
    <r>
      <rPr>
        <sz val="14"/>
        <color theme="1"/>
        <rFont val="Calibri"/>
        <family val="2"/>
        <scheme val="minor"/>
      </rPr>
      <t>● The scatter about the line increases and the amount of the variation of Y explained by X decreases</t>
    </r>
  </si>
  <si>
    <r>
      <rPr>
        <sz val="14"/>
        <color theme="1"/>
        <rFont val="Calibri"/>
        <family val="2"/>
        <scheme val="minor"/>
      </rPr>
      <t>● The scatter about the line increases and the amount of the variation of Y explained by X increases</t>
    </r>
  </si>
  <si>
    <t>Perform Data &gt; Data Analysis &gt; Regression. Highlight the Y-intercept with yellow. Highlight the X variable in blue. Highlight the standard error in orange</t>
  </si>
  <si>
    <t>Using your highlighted cells, what is  the equation of the regression line?</t>
  </si>
  <si>
    <t>Saeko has a yarn shop and wants to expand the colors in her yarn lines.  She sends you the raw data in the "Pivot Table Data" tab.</t>
  </si>
  <si>
    <t>Use the "Pivot Table Data" tab to create a pivot table that  shows Saeko the number of yards and meters that were sold in the various yarn types during the busiest weekend of her shop last year.</t>
  </si>
  <si>
    <t xml:space="preserve">This data consists of the number of yards and meters of the color names, and the color types that each name belongs to, sold during her busiest weekend last year. </t>
  </si>
  <si>
    <t>Customer</t>
  </si>
  <si>
    <t>Color Name</t>
  </si>
  <si>
    <t>Color Type</t>
  </si>
  <si>
    <t>Yards</t>
  </si>
  <si>
    <t>Meters</t>
  </si>
  <si>
    <t>Coriander</t>
  </si>
  <si>
    <t>White</t>
  </si>
  <si>
    <t>Lynx</t>
  </si>
  <si>
    <t>Brown</t>
  </si>
  <si>
    <t>Daffodil</t>
  </si>
  <si>
    <t>Yellow</t>
  </si>
  <si>
    <t>Periwinkle</t>
  </si>
  <si>
    <t>Purple</t>
  </si>
  <si>
    <t>Opal</t>
  </si>
  <si>
    <t>Blue</t>
  </si>
  <si>
    <t>Toffee</t>
  </si>
  <si>
    <t>Ruby</t>
  </si>
  <si>
    <t>Red</t>
  </si>
  <si>
    <t>Ash</t>
  </si>
  <si>
    <t>Whirlpool</t>
  </si>
  <si>
    <t>Verde</t>
  </si>
  <si>
    <t>Green</t>
  </si>
  <si>
    <t>Regal</t>
  </si>
  <si>
    <t>Chocolate</t>
  </si>
  <si>
    <t>Mist</t>
  </si>
  <si>
    <t>Alfalfa</t>
  </si>
  <si>
    <t>Sky</t>
  </si>
  <si>
    <t>Black</t>
  </si>
  <si>
    <t>Jade</t>
  </si>
  <si>
    <t>Cream</t>
  </si>
  <si>
    <t>Blush</t>
  </si>
  <si>
    <t>Sapphire</t>
  </si>
  <si>
    <t>If Saeko wants to expand the colors in both the best selling and the worst selling color type, which two color types should she buy?</t>
  </si>
  <si>
    <t xml:space="preserve">● Y denotes the dependent or response variable </t>
  </si>
  <si>
    <t xml:space="preserve">● x denotes an observed value of the independent variable  </t>
  </si>
  <si>
    <r>
      <t xml:space="preserve">Read </t>
    </r>
    <r>
      <rPr>
        <sz val="14"/>
        <rFont val="Calibri"/>
        <family val="2"/>
        <scheme val="minor"/>
      </rPr>
      <t>directly from the chart:</t>
    </r>
  </si>
  <si>
    <r>
      <t>c) R</t>
    </r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 xml:space="preserve"> =</t>
    </r>
  </si>
  <si>
    <t>Using the pivot table that you just created, determine which of the color types sold the least amount of yards using =MIN()</t>
  </si>
  <si>
    <t>Using the pivot table that you just created, determine which of the color types sold the largest amount of yards using =MAX()</t>
  </si>
  <si>
    <r>
      <t xml:space="preserve">On this worksheet, make an XY scatter plot </t>
    </r>
    <r>
      <rPr>
        <b/>
        <sz val="14"/>
        <color rgb="FFFF0000"/>
        <rFont val="Verdana"/>
        <family val="2"/>
      </rPr>
      <t>linked to the following data:</t>
    </r>
  </si>
  <si>
    <r>
      <t>Compare the regression equations of the two plots. How did removal of the outlier affect the slope and R</t>
    </r>
    <r>
      <rPr>
        <vertAlign val="superscript"/>
        <sz val="14"/>
        <color theme="1"/>
        <rFont val="Verdana"/>
        <family val="2"/>
      </rPr>
      <t>2</t>
    </r>
    <r>
      <rPr>
        <sz val="14"/>
        <color theme="1"/>
        <rFont val="Verdana"/>
        <family val="2"/>
      </rPr>
      <t>?</t>
    </r>
  </si>
  <si>
    <t>● 8.3966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</si>
  <si>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</si>
  <si>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</si>
  <si>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</si>
  <si>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</si>
  <si>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</si>
  <si>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</si>
  <si>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</si>
  <si>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</si>
  <si>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</si>
  <si>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</si>
  <si>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</si>
  <si>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</si>
  <si>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</si>
  <si>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</si>
  <si>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</si>
  <si>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</si>
  <si>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</si>
  <si>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</si>
  <si>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</si>
  <si>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</si>
  <si>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</si>
  <si>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</si>
  <si>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</si>
  <si>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</si>
  <si>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=-8.39655873(x)+720.24015</t>
  </si>
  <si>
    <t>Row Labels</t>
  </si>
  <si>
    <t>Grand Total</t>
  </si>
  <si>
    <t>Sum of Yards</t>
  </si>
  <si>
    <t>Sum of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</si>
</sst>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00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sz val="14"/>
      <color rgb="FF0000FF"/>
      <name val="Arial"/>
      <family val="2"/>
    </font>
    <font>
      <vertAlign val="superscript"/>
      <sz val="14"/>
      <color theme="1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4"/>
      <color theme="1"/>
      <name val="Verdana"/>
      <family val="2"/>
    </font>
    <font>
      <b/>
      <sz val="14"/>
      <color rgb="FFFF0000"/>
      <name val="Verdana"/>
      <family val="2"/>
    </font>
    <font>
      <b/>
      <sz val="14"/>
      <color theme="1"/>
      <name val="Verdana"/>
      <family val="2"/>
    </font>
    <font>
      <vertAlign val="superscript"/>
      <sz val="14"/>
      <color theme="1"/>
      <name val="Verdana"/>
      <family val="2"/>
    </font>
    <font>
      <u/>
      <sz val="14"/>
      <color theme="10"/>
      <name val="Verdan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Fill="1" applyProtection="1">
      <protection locked="0"/>
    </xf>
    <xf numFmtId="164" fontId="1" fillId="0" borderId="0" xfId="0" applyNumberFormat="1" applyFont="1" applyFill="1" applyAlignment="1" applyProtection="1">
      <alignment horizontal="left"/>
      <protection locked="0"/>
    </xf>
    <xf numFmtId="0" fontId="0" fillId="0" borderId="0" xfId="0" applyProtection="1"/>
    <xf numFmtId="0" fontId="3" fillId="0" borderId="0" xfId="0" applyFont="1" applyFill="1" applyProtection="1"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22" fontId="4" fillId="0" borderId="0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Alignment="1" applyProtection="1">
      <protection locked="0"/>
    </xf>
    <xf numFmtId="0" fontId="8" fillId="0" borderId="0" xfId="0" applyFont="1" applyAlignment="1"/>
    <xf numFmtId="0" fontId="6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9" fillId="0" borderId="0" xfId="0" applyFont="1"/>
    <xf numFmtId="0" fontId="5" fillId="0" borderId="0" xfId="0" quotePrefix="1" applyFont="1" applyFill="1" applyAlignment="1" applyProtection="1">
      <alignment horizontal="center"/>
      <protection locked="0"/>
    </xf>
    <xf numFmtId="0" fontId="5" fillId="0" borderId="0" xfId="0" applyFont="1" applyFill="1" applyProtection="1"/>
    <xf numFmtId="0" fontId="0" fillId="0" borderId="0" xfId="0" applyAlignment="1">
      <alignment horizontal="center"/>
    </xf>
    <xf numFmtId="165" fontId="0" fillId="0" borderId="0" xfId="0" applyNumberFormat="1"/>
    <xf numFmtId="0" fontId="9" fillId="0" borderId="0" xfId="0" applyFont="1" applyProtection="1"/>
    <xf numFmtId="0" fontId="8" fillId="0" borderId="1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3" fillId="0" borderId="0" xfId="0" applyFont="1" applyFill="1" applyProtection="1"/>
    <xf numFmtId="0" fontId="16" fillId="0" borderId="0" xfId="0" applyFont="1" applyProtection="1">
      <protection locked="0"/>
    </xf>
    <xf numFmtId="0" fontId="16" fillId="0" borderId="0" xfId="0" applyFont="1" applyFill="1" applyProtection="1">
      <protection locked="0"/>
    </xf>
    <xf numFmtId="0" fontId="16" fillId="0" borderId="0" xfId="0" applyFont="1" applyFill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8" fillId="0" borderId="0" xfId="0" applyFont="1" applyFill="1" applyProtection="1">
      <protection locked="0"/>
    </xf>
    <xf numFmtId="0" fontId="20" fillId="0" borderId="0" xfId="1" applyFont="1" applyProtection="1">
      <protection locked="0"/>
    </xf>
    <xf numFmtId="0" fontId="16" fillId="0" borderId="0" xfId="0" quotePrefix="1" applyFont="1" applyAlignment="1" applyProtection="1">
      <alignment horizontal="center"/>
      <protection locked="0"/>
    </xf>
    <xf numFmtId="0" fontId="16" fillId="0" borderId="0" xfId="0" applyFont="1" applyAlignment="1" applyProtection="1">
      <alignment vertical="center"/>
      <protection locked="0"/>
    </xf>
    <xf numFmtId="164" fontId="16" fillId="0" borderId="0" xfId="0" applyNumberFormat="1" applyFont="1" applyFill="1" applyAlignment="1" applyProtection="1">
      <alignment horizontal="left"/>
      <protection locked="0"/>
    </xf>
    <xf numFmtId="0" fontId="9" fillId="0" borderId="0" xfId="0" applyFont="1" applyFill="1"/>
    <xf numFmtId="164" fontId="5" fillId="0" borderId="0" xfId="0" applyNumberFormat="1" applyFont="1" applyFill="1" applyAlignment="1" applyProtection="1">
      <alignment horizontal="left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2" borderId="2" xfId="0" applyFont="1" applyFill="1" applyBorder="1" applyProtection="1"/>
    <xf numFmtId="0" fontId="0" fillId="2" borderId="2" xfId="0" applyFill="1" applyBorder="1"/>
    <xf numFmtId="0" fontId="9" fillId="2" borderId="4" xfId="0" applyFont="1" applyFill="1" applyBorder="1" applyProtection="1"/>
    <xf numFmtId="0" fontId="9" fillId="2" borderId="5" xfId="0" applyFont="1" applyFill="1" applyBorder="1" applyProtection="1"/>
    <xf numFmtId="0" fontId="9" fillId="2" borderId="6" xfId="0" applyFont="1" applyFill="1" applyBorder="1" applyProtection="1"/>
    <xf numFmtId="0" fontId="9" fillId="2" borderId="7" xfId="0" applyFont="1" applyFill="1" applyBorder="1" applyProtection="1"/>
    <xf numFmtId="0" fontId="9" fillId="2" borderId="0" xfId="0" applyFont="1" applyFill="1" applyBorder="1" applyProtection="1"/>
    <xf numFmtId="0" fontId="9" fillId="2" borderId="8" xfId="0" applyFont="1" applyFill="1" applyBorder="1" applyProtection="1"/>
    <xf numFmtId="0" fontId="9" fillId="2" borderId="9" xfId="0" applyFont="1" applyFill="1" applyBorder="1" applyProtection="1"/>
    <xf numFmtId="0" fontId="9" fillId="2" borderId="10" xfId="0" applyFont="1" applyFill="1" applyBorder="1" applyProtection="1"/>
    <xf numFmtId="0" fontId="9" fillId="2" borderId="11" xfId="0" applyFont="1" applyFill="1" applyBorder="1" applyProtection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9" fillId="2" borderId="12" xfId="0" applyFont="1" applyFill="1" applyBorder="1" applyProtection="1"/>
    <xf numFmtId="0" fontId="9" fillId="2" borderId="3" xfId="0" applyFont="1" applyFill="1" applyBorder="1" applyProtection="1"/>
    <xf numFmtId="0" fontId="9" fillId="2" borderId="13" xfId="0" applyFont="1" applyFill="1" applyBorder="1" applyProtection="1"/>
    <xf numFmtId="0" fontId="0" fillId="2" borderId="14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13" xfId="0" applyFill="1" applyBorder="1"/>
    <xf numFmtId="0" fontId="16" fillId="2" borderId="7" xfId="0" applyFont="1" applyFill="1" applyBorder="1" applyProtection="1">
      <protection locked="0"/>
    </xf>
    <xf numFmtId="0" fontId="16" fillId="2" borderId="0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6" fillId="2" borderId="9" xfId="0" applyFont="1" applyFill="1" applyBorder="1" applyProtection="1">
      <protection locked="0"/>
    </xf>
    <xf numFmtId="0" fontId="16" fillId="2" borderId="10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6" fillId="2" borderId="3" xfId="0" applyFont="1" applyFill="1" applyBorder="1" applyProtection="1">
      <protection locked="0"/>
    </xf>
    <xf numFmtId="0" fontId="16" fillId="2" borderId="13" xfId="0" applyFont="1" applyFill="1" applyBorder="1" applyProtection="1">
      <protection locked="0"/>
    </xf>
    <xf numFmtId="0" fontId="0" fillId="0" borderId="0" xfId="0" applyFill="1" applyBorder="1" applyAlignment="1"/>
    <xf numFmtId="0" fontId="0" fillId="0" borderId="1" xfId="0" applyFill="1" applyBorder="1" applyAlignment="1"/>
    <xf numFmtId="0" fontId="22" fillId="0" borderId="15" xfId="0" applyFont="1" applyFill="1" applyBorder="1" applyAlignment="1">
      <alignment horizontal="center"/>
    </xf>
    <xf numFmtId="166" fontId="9" fillId="2" borderId="2" xfId="0" applyNumberFormat="1" applyFont="1" applyFill="1" applyBorder="1" applyProtection="1"/>
    <xf numFmtId="0" fontId="22" fillId="0" borderId="15" xfId="0" applyFont="1" applyFill="1" applyBorder="1" applyAlignment="1">
      <alignment horizontal="centerContinuous"/>
    </xf>
    <xf numFmtId="0" fontId="9" fillId="2" borderId="12" xfId="0" quotePrefix="1" applyFont="1" applyFill="1" applyBorder="1" applyProtection="1"/>
    <xf numFmtId="0" fontId="0" fillId="0" borderId="0" xfId="0" applyNumberFormat="1"/>
    <xf numFmtId="0" fontId="21" fillId="3" borderId="16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21" fillId="3" borderId="17" xfId="0" applyFont="1" applyFill="1" applyBorder="1" applyAlignment="1">
      <alignment horizontal="left"/>
    </xf>
    <xf numFmtId="0" fontId="21" fillId="3" borderId="17" xfId="0" applyNumberFormat="1" applyFont="1" applyFill="1" applyBorder="1"/>
    <xf numFmtId="0" fontId="5" fillId="2" borderId="0" xfId="0" applyFont="1" applyFill="1" applyProtection="1">
      <protection locked="0"/>
    </xf>
    <xf numFmtId="164" fontId="5" fillId="2" borderId="0" xfId="0" applyNumberFormat="1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DFFCD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9975837348689623"/>
                  <c:y val="-0.41380421197350331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'Excel Competencies - Regression'!$B$7:$B$26</c:f>
              <c:numCache>
                <c:formatCode>General</c:formatCode>
                <c:ptCount val="20"/>
                <c:pt idx="0">
                  <c:v>19</c:v>
                </c:pt>
                <c:pt idx="1">
                  <c:v>49</c:v>
                </c:pt>
                <c:pt idx="2">
                  <c:v>56</c:v>
                </c:pt>
                <c:pt idx="3">
                  <c:v>20</c:v>
                </c:pt>
                <c:pt idx="4">
                  <c:v>24</c:v>
                </c:pt>
                <c:pt idx="5">
                  <c:v>21</c:v>
                </c:pt>
                <c:pt idx="6">
                  <c:v>30</c:v>
                </c:pt>
                <c:pt idx="7">
                  <c:v>28</c:v>
                </c:pt>
                <c:pt idx="8">
                  <c:v>60</c:v>
                </c:pt>
                <c:pt idx="9">
                  <c:v>58</c:v>
                </c:pt>
                <c:pt idx="10">
                  <c:v>23</c:v>
                </c:pt>
                <c:pt idx="11">
                  <c:v>26</c:v>
                </c:pt>
                <c:pt idx="12">
                  <c:v>60</c:v>
                </c:pt>
                <c:pt idx="13">
                  <c:v>57</c:v>
                </c:pt>
                <c:pt idx="14">
                  <c:v>46</c:v>
                </c:pt>
                <c:pt idx="15">
                  <c:v>30</c:v>
                </c:pt>
                <c:pt idx="16">
                  <c:v>28</c:v>
                </c:pt>
                <c:pt idx="17">
                  <c:v>44</c:v>
                </c:pt>
                <c:pt idx="18">
                  <c:v>49</c:v>
                </c:pt>
                <c:pt idx="19">
                  <c:v>33</c:v>
                </c:pt>
              </c:numCache>
            </c:numRef>
          </c:xVal>
          <c:yVal>
            <c:numRef>
              <c:f>'Excel Competencies - Regression'!$C$7:$C$26</c:f>
              <c:numCache>
                <c:formatCode>General</c:formatCode>
                <c:ptCount val="20"/>
                <c:pt idx="0">
                  <c:v>577</c:v>
                </c:pt>
                <c:pt idx="1">
                  <c:v>401</c:v>
                </c:pt>
                <c:pt idx="2">
                  <c:v>104</c:v>
                </c:pt>
                <c:pt idx="3">
                  <c:v>393</c:v>
                </c:pt>
                <c:pt idx="4">
                  <c:v>555</c:v>
                </c:pt>
                <c:pt idx="5">
                  <c:v>601</c:v>
                </c:pt>
                <c:pt idx="6">
                  <c:v>434</c:v>
                </c:pt>
                <c:pt idx="7">
                  <c:v>540</c:v>
                </c:pt>
                <c:pt idx="8">
                  <c:v>97</c:v>
                </c:pt>
                <c:pt idx="9">
                  <c:v>349</c:v>
                </c:pt>
                <c:pt idx="10">
                  <c:v>578</c:v>
                </c:pt>
                <c:pt idx="11">
                  <c:v>536</c:v>
                </c:pt>
                <c:pt idx="12">
                  <c:v>110</c:v>
                </c:pt>
                <c:pt idx="13">
                  <c:v>221</c:v>
                </c:pt>
                <c:pt idx="14">
                  <c:v>452</c:v>
                </c:pt>
                <c:pt idx="15">
                  <c:v>376</c:v>
                </c:pt>
                <c:pt idx="16">
                  <c:v>343</c:v>
                </c:pt>
                <c:pt idx="17">
                  <c:v>487</c:v>
                </c:pt>
                <c:pt idx="18">
                  <c:v>412</c:v>
                </c:pt>
                <c:pt idx="19">
                  <c:v>449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875-4773-9062-B6BF340CD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1006432"/>
        <c:axId val="1951006976"/>
      </c:scatterChart>
      <c:valAx>
        <c:axId val="1951006432"/>
        <c:scaling>
          <c:orientation val="minMax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Age (X)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51006976"/>
        <c:crosses val="autoZero"/>
        <c:crossBetween val="midCat"/>
      </c:valAx>
      <c:valAx>
        <c:axId val="19510069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Time (Y)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510064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6805335527088966"/>
                  <c:y val="6.7480314960629922E-2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'Cleaning Data with Outlier'!$A$5:$A$29</c:f>
              <c:numCache>
                <c:formatCode>General</c:formatCode>
                <c:ptCount val="25"/>
                <c:pt idx="0">
                  <c:v>4.2699999999999996</c:v>
                </c:pt>
                <c:pt idx="1">
                  <c:v>7.14</c:v>
                </c:pt>
                <c:pt idx="2">
                  <c:v>6.74</c:v>
                </c:pt>
                <c:pt idx="3">
                  <c:v>8.58</c:v>
                </c:pt>
                <c:pt idx="4">
                  <c:v>9.0299999999999994</c:v>
                </c:pt>
                <c:pt idx="5">
                  <c:v>6.69</c:v>
                </c:pt>
                <c:pt idx="6">
                  <c:v>7.76</c:v>
                </c:pt>
                <c:pt idx="7">
                  <c:v>5.3</c:v>
                </c:pt>
                <c:pt idx="8">
                  <c:v>10.51</c:v>
                </c:pt>
                <c:pt idx="9">
                  <c:v>5.52</c:v>
                </c:pt>
                <c:pt idx="10">
                  <c:v>8.9</c:v>
                </c:pt>
                <c:pt idx="11">
                  <c:v>1.08</c:v>
                </c:pt>
                <c:pt idx="12">
                  <c:v>5.65</c:v>
                </c:pt>
                <c:pt idx="13">
                  <c:v>9.06</c:v>
                </c:pt>
                <c:pt idx="14">
                  <c:v>9.4600000000000009</c:v>
                </c:pt>
                <c:pt idx="15">
                  <c:v>8.07</c:v>
                </c:pt>
                <c:pt idx="16">
                  <c:v>10.34</c:v>
                </c:pt>
                <c:pt idx="17">
                  <c:v>10.15</c:v>
                </c:pt>
                <c:pt idx="18">
                  <c:v>7.61</c:v>
                </c:pt>
                <c:pt idx="19">
                  <c:v>3.35</c:v>
                </c:pt>
                <c:pt idx="20">
                  <c:v>3.82</c:v>
                </c:pt>
                <c:pt idx="21">
                  <c:v>1.05</c:v>
                </c:pt>
                <c:pt idx="22">
                  <c:v>4.8499999999999996</c:v>
                </c:pt>
                <c:pt idx="23">
                  <c:v>6.48</c:v>
                </c:pt>
                <c:pt idx="24">
                  <c:v>10.5</c:v>
                </c:pt>
              </c:numCache>
            </c:numRef>
          </c:xVal>
          <c:yVal>
            <c:numRef>
              <c:f>'Cleaning Data with Outlier'!$B$5:$B$29</c:f>
              <c:numCache>
                <c:formatCode>General</c:formatCode>
                <c:ptCount val="25"/>
                <c:pt idx="0">
                  <c:v>5.9779999999999989</c:v>
                </c:pt>
                <c:pt idx="1">
                  <c:v>8.5679999999999996</c:v>
                </c:pt>
                <c:pt idx="2">
                  <c:v>8.4580000000000002</c:v>
                </c:pt>
                <c:pt idx="3">
                  <c:v>9.1539999999999999</c:v>
                </c:pt>
                <c:pt idx="4">
                  <c:v>11.06</c:v>
                </c:pt>
                <c:pt idx="5">
                  <c:v>33.869999999999997</c:v>
                </c:pt>
                <c:pt idx="6">
                  <c:v>8.0879999999999992</c:v>
                </c:pt>
                <c:pt idx="7">
                  <c:v>5.3</c:v>
                </c:pt>
                <c:pt idx="8">
                  <c:v>12.612</c:v>
                </c:pt>
                <c:pt idx="9">
                  <c:v>6.0720000000000001</c:v>
                </c:pt>
                <c:pt idx="10">
                  <c:v>9.35</c:v>
                </c:pt>
                <c:pt idx="11">
                  <c:v>1.08</c:v>
                </c:pt>
                <c:pt idx="12">
                  <c:v>6.78</c:v>
                </c:pt>
                <c:pt idx="13">
                  <c:v>10.308</c:v>
                </c:pt>
                <c:pt idx="14">
                  <c:v>11.352</c:v>
                </c:pt>
                <c:pt idx="15">
                  <c:v>10.298</c:v>
                </c:pt>
                <c:pt idx="16">
                  <c:v>12.577999999999999</c:v>
                </c:pt>
                <c:pt idx="17">
                  <c:v>11.255000000000001</c:v>
                </c:pt>
                <c:pt idx="18">
                  <c:v>8.3710000000000004</c:v>
                </c:pt>
                <c:pt idx="19">
                  <c:v>4.3650000000000002</c:v>
                </c:pt>
                <c:pt idx="20">
                  <c:v>5.8760000000000003</c:v>
                </c:pt>
                <c:pt idx="21">
                  <c:v>1.47</c:v>
                </c:pt>
                <c:pt idx="22">
                  <c:v>4.8499999999999996</c:v>
                </c:pt>
                <c:pt idx="23">
                  <c:v>7.6639999999999997</c:v>
                </c:pt>
                <c:pt idx="24">
                  <c:v>10.5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644-4043-8B15-11A72FBD7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1008608"/>
        <c:axId val="1951013504"/>
      </c:scatterChart>
      <c:valAx>
        <c:axId val="1951008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51013504"/>
        <c:crosses val="autoZero"/>
        <c:crossBetween val="midCat"/>
      </c:valAx>
      <c:valAx>
        <c:axId val="1951013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9510086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6805335527088966"/>
                  <c:y val="0.43871922259717533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'cleaned data'!$A$2:$A$25</c:f>
              <c:numCache>
                <c:formatCode>General</c:formatCode>
                <c:ptCount val="24"/>
                <c:pt idx="0">
                  <c:v>4.2699999999999996</c:v>
                </c:pt>
                <c:pt idx="1">
                  <c:v>7.14</c:v>
                </c:pt>
                <c:pt idx="2">
                  <c:v>6.74</c:v>
                </c:pt>
                <c:pt idx="3">
                  <c:v>8.58</c:v>
                </c:pt>
                <c:pt idx="4">
                  <c:v>9.0299999999999994</c:v>
                </c:pt>
                <c:pt idx="5">
                  <c:v>7.76</c:v>
                </c:pt>
                <c:pt idx="6">
                  <c:v>5.3</c:v>
                </c:pt>
                <c:pt idx="7">
                  <c:v>10.51</c:v>
                </c:pt>
                <c:pt idx="8">
                  <c:v>5.52</c:v>
                </c:pt>
                <c:pt idx="9">
                  <c:v>8.9</c:v>
                </c:pt>
                <c:pt idx="10">
                  <c:v>1.08</c:v>
                </c:pt>
                <c:pt idx="11">
                  <c:v>5.65</c:v>
                </c:pt>
                <c:pt idx="12">
                  <c:v>9.06</c:v>
                </c:pt>
                <c:pt idx="13">
                  <c:v>9.4600000000000009</c:v>
                </c:pt>
                <c:pt idx="14">
                  <c:v>8.07</c:v>
                </c:pt>
                <c:pt idx="15">
                  <c:v>10.34</c:v>
                </c:pt>
                <c:pt idx="16">
                  <c:v>10.15</c:v>
                </c:pt>
                <c:pt idx="17">
                  <c:v>7.61</c:v>
                </c:pt>
                <c:pt idx="18">
                  <c:v>3.35</c:v>
                </c:pt>
                <c:pt idx="19">
                  <c:v>3.82</c:v>
                </c:pt>
                <c:pt idx="20">
                  <c:v>1.05</c:v>
                </c:pt>
                <c:pt idx="21">
                  <c:v>4.8499999999999996</c:v>
                </c:pt>
                <c:pt idx="22">
                  <c:v>6.48</c:v>
                </c:pt>
                <c:pt idx="23">
                  <c:v>10.5</c:v>
                </c:pt>
              </c:numCache>
            </c:numRef>
          </c:xVal>
          <c:yVal>
            <c:numRef>
              <c:f>'cleaned data'!$B$2:$B$25</c:f>
              <c:numCache>
                <c:formatCode>General</c:formatCode>
                <c:ptCount val="24"/>
                <c:pt idx="0">
                  <c:v>5.9779999999999989</c:v>
                </c:pt>
                <c:pt idx="1">
                  <c:v>8.5679999999999996</c:v>
                </c:pt>
                <c:pt idx="2">
                  <c:v>8.4580000000000002</c:v>
                </c:pt>
                <c:pt idx="3">
                  <c:v>9.1539999999999999</c:v>
                </c:pt>
                <c:pt idx="4">
                  <c:v>11.06</c:v>
                </c:pt>
                <c:pt idx="5">
                  <c:v>8.0879999999999992</c:v>
                </c:pt>
                <c:pt idx="6">
                  <c:v>5.3</c:v>
                </c:pt>
                <c:pt idx="7">
                  <c:v>12.612</c:v>
                </c:pt>
                <c:pt idx="8">
                  <c:v>6.0720000000000001</c:v>
                </c:pt>
                <c:pt idx="9">
                  <c:v>9.35</c:v>
                </c:pt>
                <c:pt idx="10">
                  <c:v>1.08</c:v>
                </c:pt>
                <c:pt idx="11">
                  <c:v>6.78</c:v>
                </c:pt>
                <c:pt idx="12">
                  <c:v>10.308</c:v>
                </c:pt>
                <c:pt idx="13">
                  <c:v>11.352</c:v>
                </c:pt>
                <c:pt idx="14">
                  <c:v>10.298</c:v>
                </c:pt>
                <c:pt idx="15">
                  <c:v>12.577999999999999</c:v>
                </c:pt>
                <c:pt idx="16">
                  <c:v>11.255000000000001</c:v>
                </c:pt>
                <c:pt idx="17">
                  <c:v>8.3710000000000004</c:v>
                </c:pt>
                <c:pt idx="18">
                  <c:v>4.3650000000000002</c:v>
                </c:pt>
                <c:pt idx="19">
                  <c:v>5.8760000000000003</c:v>
                </c:pt>
                <c:pt idx="20">
                  <c:v>1.47</c:v>
                </c:pt>
                <c:pt idx="21">
                  <c:v>4.8499999999999996</c:v>
                </c:pt>
                <c:pt idx="22">
                  <c:v>7.6639999999999997</c:v>
                </c:pt>
                <c:pt idx="23">
                  <c:v>10.5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6B-4E97-9F10-22375681B0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6559808"/>
        <c:axId val="1856563616"/>
      </c:scatterChart>
      <c:valAx>
        <c:axId val="185655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856563616"/>
        <c:crosses val="autoZero"/>
        <c:crossBetween val="midCat"/>
      </c:valAx>
      <c:valAx>
        <c:axId val="18565636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18565598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685562</xdr:colOff>
      <xdr:row>0</xdr:row>
      <xdr:rowOff>168102</xdr:rowOff>
    </xdr:from>
    <xdr:to>
      <xdr:col>7</xdr:col>
      <xdr:colOff>393938</xdr:colOff>
      <xdr:row>6</xdr:row>
      <xdr:rowOff>85898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E4AF2744-FD40-4241-B0A6-47C9711B5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562" y="168102"/>
          <a:ext cx="5486876" cy="106079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7</xdr:col>
      <xdr:colOff>203200</xdr:colOff>
      <xdr:row>13</xdr:row>
      <xdr:rowOff>177800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4AC67978-654F-C047-A4D1-4336B698F518}"/>
            </a:ext>
          </a:extLst>
        </xdr:cNvPr>
        <xdr:cNvSpPr txBox="1"/>
      </xdr:nvSpPr>
      <xdr:spPr>
        <a:xfrm>
          <a:off x="825500" y="1524000"/>
          <a:ext cx="5156200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/>
            <a:t>MGMT 650 </a:t>
          </a:r>
        </a:p>
        <a:p>
          <a:pPr algn="ctr"/>
          <a:r>
            <a:rPr lang="en-US" sz="1600"/>
            <a:t>Fall 2018 Week 11 Homework </a:t>
          </a:r>
        </a:p>
        <a:p>
          <a:pPr algn="ctr"/>
          <a:r>
            <a:rPr lang="en-US" sz="1600"/>
            <a:t>(Last updated 6/24/2018)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37</xdr:row>
      <xdr:rowOff>57150</xdr:rowOff>
    </xdr:from>
    <xdr:to>
      <xdr:col>4</xdr:col>
      <xdr:colOff>7906</xdr:colOff>
      <xdr:row>39</xdr:row>
      <xdr:rowOff>193602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14C9C4FE-C902-4448-AE24-477C25F38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5991225"/>
          <a:ext cx="2066667" cy="58095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14</xdr:col>
      <xdr:colOff>1496786</xdr:colOff>
      <xdr:row>46</xdr:row>
      <xdr:rowOff>234042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F0060EC4-3889-44CC-AE57-4C5B2154D0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173037</xdr:colOff>
      <xdr:row>71</xdr:row>
      <xdr:rowOff>133350</xdr:rowOff>
    </xdr:from>
    <xdr:ext cx="309563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id="{00000000-0008-0000-0200-000003000000}"/>
                </a:ext>
              </a:extLst>
            </xdr:cNvPr>
            <xdr:cNvSpPr txBox="1"/>
          </xdr:nvSpPr>
          <xdr:spPr>
            <a:xfrm>
              <a:off x="797877" y="24090630"/>
              <a:ext cx="3095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m:rPr>
                            <m:sty m:val="p"/>
                          </m:rPr>
                          <a:rPr lang="en-US" sz="1100" b="0" i="0">
                            <a:latin typeface="Cambria Math"/>
                          </a:rPr>
                          <m:t>y</m:t>
                        </m:r>
                      </m:e>
                    </m:ac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797877" y="24090630"/>
              <a:ext cx="3095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</a:rPr>
                <a:t>y</a:t>
              </a:r>
              <a:r>
                <a:rPr lang="en-US" sz="1100" b="0" i="0">
                  <a:latin typeface="Cambria Math" panose="02040503050406030204" pitchFamily="18" charset="0"/>
                </a:rPr>
                <a:t> ̅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2</xdr:col>
      <xdr:colOff>625927</xdr:colOff>
      <xdr:row>4</xdr:row>
      <xdr:rowOff>0</xdr:rowOff>
    </xdr:from>
    <xdr:to>
      <xdr:col>10</xdr:col>
      <xdr:colOff>13606</xdr:colOff>
      <xdr:row>28</xdr:row>
      <xdr:rowOff>217714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B75291B5-032F-4458-A14F-A9E4846810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10</xdr:col>
      <xdr:colOff>596900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97156770-C203-4F80-804B-6E4E7E4E1F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30165</xdr:colOff>
      <xdr:row>22</xdr:row>
      <xdr:rowOff>133350</xdr:rowOff>
    </xdr:from>
    <xdr:ext cx="309563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id="{51D19476-4161-4712-A76E-953E6C5B4962}"/>
                </a:ext>
              </a:extLst>
            </xdr:cNvPr>
            <xdr:cNvSpPr txBox="1"/>
          </xdr:nvSpPr>
          <xdr:spPr>
            <a:xfrm>
              <a:off x="1077915" y="3871913"/>
              <a:ext cx="3095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m:rPr>
                            <m:sty m:val="p"/>
                          </m:rPr>
                          <a:rPr lang="en-US" sz="1100" b="0" i="0">
                            <a:latin typeface="Cambria Math"/>
                          </a:rPr>
                          <m:t>y</m:t>
                        </m:r>
                      </m:e>
                    </m:ac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1D19476-4161-4712-A76E-953E6C5B4962}"/>
                </a:ext>
              </a:extLst>
            </xdr:cNvPr>
            <xdr:cNvSpPr txBox="1"/>
          </xdr:nvSpPr>
          <xdr:spPr>
            <a:xfrm>
              <a:off x="1077915" y="3871913"/>
              <a:ext cx="3095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</a:rPr>
                <a:t>y</a:t>
              </a:r>
              <a:r>
                <a:rPr lang="en-US" sz="1100" b="0" i="0">
                  <a:latin typeface="Cambria Math" panose="02040503050406030204" pitchFamily="18" charset="0"/>
                </a:rPr>
                <a:t> ̅</a:t>
              </a:r>
              <a:endParaRPr lang="en-US" sz="1100"/>
            </a:p>
          </xdr:txBody>
        </xdr:sp>
      </mc:Fallback>
    </mc:AlternateContent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3361.728934722225" createdVersion="6" refreshedVersion="6" minRefreshableVersion="3" recordCount="125">
  <cacheSource type="worksheet">
    <worksheetSource ref="A1:E126" sheet="Pivot Table Data"/>
  </cacheSource>
  <cacheFields count="5">
    <cacheField name="Customer" numFmtId="0">
      <sharedItems containsSemiMixedTypes="0" containsString="0" containsNumber="1" containsInteger="1" minValue="1" maxValue="125"/>
    </cacheField>
    <cacheField name="Color Name" numFmtId="0">
      <sharedItems/>
    </cacheField>
    <cacheField name="Color Type" numFmtId="0">
      <sharedItems count="8">
        <s v="White"/>
        <s v="Brown"/>
        <s v="Yellow"/>
        <s v="Purple"/>
        <s v="Blue"/>
        <s v="Red"/>
        <s v="Green"/>
        <s v="Black"/>
      </sharedItems>
    </cacheField>
    <cacheField name="Yards" numFmtId="0">
      <sharedItems containsSemiMixedTypes="0" containsString="0" containsNumber="1" containsInteger="1" minValue="153" maxValue="497"/>
    </cacheField>
    <cacheField name="Meters" numFmtId="165">
      <sharedItems containsSemiMixedTypes="0" containsString="0" containsNumber="1" minValue="139.9032" maxValue="454.456799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">
  <r>
    <n v="1"/>
    <s v="Coriander"/>
    <x v="0"/>
    <n v="471"/>
    <n v="430.68239999999997"/>
  </r>
  <r>
    <n v="2"/>
    <s v="Lynx"/>
    <x v="1"/>
    <n v="285"/>
    <n v="260.60399999999998"/>
  </r>
  <r>
    <n v="3"/>
    <s v="Daffodil"/>
    <x v="2"/>
    <n v="338"/>
    <n v="309.06720000000001"/>
  </r>
  <r>
    <n v="4"/>
    <s v="Periwinkle"/>
    <x v="3"/>
    <n v="285"/>
    <n v="260.60399999999998"/>
  </r>
  <r>
    <n v="5"/>
    <s v="Opal"/>
    <x v="4"/>
    <n v="342"/>
    <n v="312.72480000000002"/>
  </r>
  <r>
    <n v="6"/>
    <s v="Toffee"/>
    <x v="1"/>
    <n v="279"/>
    <n v="255.11760000000001"/>
  </r>
  <r>
    <n v="7"/>
    <s v="Ruby"/>
    <x v="5"/>
    <n v="154"/>
    <n v="140.8176"/>
  </r>
  <r>
    <n v="8"/>
    <s v="Ash"/>
    <x v="4"/>
    <n v="299"/>
    <n v="273.40559999999999"/>
  </r>
  <r>
    <n v="9"/>
    <s v="Ash"/>
    <x v="4"/>
    <n v="450"/>
    <n v="411.48"/>
  </r>
  <r>
    <n v="10"/>
    <s v="Ash"/>
    <x v="4"/>
    <n v="404"/>
    <n v="369.41759999999999"/>
  </r>
  <r>
    <n v="11"/>
    <s v="Whirlpool"/>
    <x v="4"/>
    <n v="419"/>
    <n v="383.1336"/>
  </r>
  <r>
    <n v="12"/>
    <s v="Whirlpool"/>
    <x v="4"/>
    <n v="370"/>
    <n v="338.32799999999997"/>
  </r>
  <r>
    <n v="13"/>
    <s v="Verde"/>
    <x v="6"/>
    <n v="153"/>
    <n v="139.9032"/>
  </r>
  <r>
    <n v="14"/>
    <s v="Regal"/>
    <x v="3"/>
    <n v="173"/>
    <n v="158.19120000000001"/>
  </r>
  <r>
    <n v="15"/>
    <s v="Lynx"/>
    <x v="1"/>
    <n v="396"/>
    <n v="362.10239999999999"/>
  </r>
  <r>
    <n v="16"/>
    <s v="Toffee"/>
    <x v="1"/>
    <n v="446"/>
    <n v="407.82240000000002"/>
  </r>
  <r>
    <n v="17"/>
    <s v="Chocolate"/>
    <x v="1"/>
    <n v="222"/>
    <n v="202.99680000000001"/>
  </r>
  <r>
    <n v="18"/>
    <s v="Mist"/>
    <x v="0"/>
    <n v="393"/>
    <n v="359.35919999999999"/>
  </r>
  <r>
    <n v="19"/>
    <s v="Whirlpool"/>
    <x v="4"/>
    <n v="185"/>
    <n v="169.16399999999999"/>
  </r>
  <r>
    <n v="20"/>
    <s v="Alfalfa"/>
    <x v="6"/>
    <n v="412"/>
    <n v="376.7328"/>
  </r>
  <r>
    <n v="21"/>
    <s v="Ruby"/>
    <x v="5"/>
    <n v="445"/>
    <n v="406.90800000000002"/>
  </r>
  <r>
    <n v="22"/>
    <s v="Verde"/>
    <x v="6"/>
    <n v="333"/>
    <n v="304.49520000000001"/>
  </r>
  <r>
    <n v="23"/>
    <s v="Sky"/>
    <x v="0"/>
    <n v="414"/>
    <n v="378.5616"/>
  </r>
  <r>
    <n v="24"/>
    <s v="Chocolate"/>
    <x v="1"/>
    <n v="352"/>
    <n v="321.86880000000002"/>
  </r>
  <r>
    <n v="25"/>
    <s v="Whirlpool"/>
    <x v="4"/>
    <n v="222"/>
    <n v="202.99680000000001"/>
  </r>
  <r>
    <n v="26"/>
    <s v="Black"/>
    <x v="7"/>
    <n v="324"/>
    <n v="296.26560000000001"/>
  </r>
  <r>
    <n v="27"/>
    <s v="Mist"/>
    <x v="0"/>
    <n v="274"/>
    <n v="250.54560000000001"/>
  </r>
  <r>
    <n v="28"/>
    <s v="Alfalfa"/>
    <x v="6"/>
    <n v="305"/>
    <n v="278.892"/>
  </r>
  <r>
    <n v="29"/>
    <s v="Jade"/>
    <x v="6"/>
    <n v="389"/>
    <n v="355.70159999999998"/>
  </r>
  <r>
    <n v="30"/>
    <s v="Opal"/>
    <x v="4"/>
    <n v="278"/>
    <n v="254.20320000000001"/>
  </r>
  <r>
    <n v="31"/>
    <s v="Cream"/>
    <x v="0"/>
    <n v="253"/>
    <n v="231.3432"/>
  </r>
  <r>
    <n v="32"/>
    <s v="Chocolate"/>
    <x v="1"/>
    <n v="219"/>
    <n v="200.25360000000001"/>
  </r>
  <r>
    <n v="33"/>
    <s v="Ruby"/>
    <x v="5"/>
    <n v="224"/>
    <n v="204.82560000000001"/>
  </r>
  <r>
    <n v="34"/>
    <s v="Mist"/>
    <x v="0"/>
    <n v="353"/>
    <n v="322.78320000000002"/>
  </r>
  <r>
    <n v="35"/>
    <s v="Regal"/>
    <x v="3"/>
    <n v="361"/>
    <n v="330.09839999999997"/>
  </r>
  <r>
    <n v="36"/>
    <s v="Jade"/>
    <x v="6"/>
    <n v="440"/>
    <n v="402.33600000000001"/>
  </r>
  <r>
    <n v="37"/>
    <s v="Sky"/>
    <x v="0"/>
    <n v="493"/>
    <n v="450.79919999999998"/>
  </r>
  <r>
    <n v="38"/>
    <s v="Periwinkle"/>
    <x v="3"/>
    <n v="319"/>
    <n v="291.6936"/>
  </r>
  <r>
    <n v="39"/>
    <s v="Coriander"/>
    <x v="0"/>
    <n v="297"/>
    <n v="271.57679999999999"/>
  </r>
  <r>
    <n v="40"/>
    <s v="Black"/>
    <x v="7"/>
    <n v="462"/>
    <n v="422.45279999999997"/>
  </r>
  <r>
    <n v="41"/>
    <s v="Ash"/>
    <x v="4"/>
    <n v="182"/>
    <n v="166.42079999999999"/>
  </r>
  <r>
    <n v="42"/>
    <s v="Chocolate"/>
    <x v="1"/>
    <n v="385"/>
    <n v="352.04399999999998"/>
  </r>
  <r>
    <n v="43"/>
    <s v="Periwinkle"/>
    <x v="3"/>
    <n v="325"/>
    <n v="297.18"/>
  </r>
  <r>
    <n v="44"/>
    <s v="Black"/>
    <x v="7"/>
    <n v="341"/>
    <n v="311.81040000000002"/>
  </r>
  <r>
    <n v="45"/>
    <s v="Blush"/>
    <x v="5"/>
    <n v="433"/>
    <n v="395.93520000000001"/>
  </r>
  <r>
    <n v="46"/>
    <s v="Lynx"/>
    <x v="1"/>
    <n v="355"/>
    <n v="324.61200000000002"/>
  </r>
  <r>
    <n v="47"/>
    <s v="Mist"/>
    <x v="0"/>
    <n v="158"/>
    <n v="144.4752"/>
  </r>
  <r>
    <n v="48"/>
    <s v="Coriander"/>
    <x v="0"/>
    <n v="364"/>
    <n v="332.84159999999997"/>
  </r>
  <r>
    <n v="49"/>
    <s v="Cream"/>
    <x v="0"/>
    <n v="314"/>
    <n v="287.1216"/>
  </r>
  <r>
    <n v="50"/>
    <s v="Verde"/>
    <x v="6"/>
    <n v="367"/>
    <n v="335.58479999999997"/>
  </r>
  <r>
    <n v="51"/>
    <s v="Chocolate"/>
    <x v="1"/>
    <n v="328"/>
    <n v="299.92320000000001"/>
  </r>
  <r>
    <n v="52"/>
    <s v="Daffodil"/>
    <x v="2"/>
    <n v="247"/>
    <n v="225.85679999999999"/>
  </r>
  <r>
    <n v="53"/>
    <s v="Chocolate"/>
    <x v="1"/>
    <n v="479"/>
    <n v="437.99759999999998"/>
  </r>
  <r>
    <n v="54"/>
    <s v="Daffodil"/>
    <x v="2"/>
    <n v="243"/>
    <n v="222.19919999999999"/>
  </r>
  <r>
    <n v="55"/>
    <s v="Regal"/>
    <x v="3"/>
    <n v="256"/>
    <n v="234.0864"/>
  </r>
  <r>
    <n v="56"/>
    <s v="Sapphire"/>
    <x v="4"/>
    <n v="342"/>
    <n v="312.72480000000002"/>
  </r>
  <r>
    <n v="57"/>
    <s v="Coriander"/>
    <x v="0"/>
    <n v="176"/>
    <n v="160.93440000000001"/>
  </r>
  <r>
    <n v="58"/>
    <s v="Black"/>
    <x v="7"/>
    <n v="345"/>
    <n v="315.46800000000002"/>
  </r>
  <r>
    <n v="59"/>
    <s v="Lynx"/>
    <x v="1"/>
    <n v="393"/>
    <n v="359.35919999999999"/>
  </r>
  <r>
    <n v="60"/>
    <s v="Lynx"/>
    <x v="1"/>
    <n v="329"/>
    <n v="300.83760000000001"/>
  </r>
  <r>
    <n v="61"/>
    <s v="Periwinkle"/>
    <x v="3"/>
    <n v="362"/>
    <n v="331.01279999999997"/>
  </r>
  <r>
    <n v="62"/>
    <s v="Chocolate"/>
    <x v="1"/>
    <n v="495"/>
    <n v="452.62799999999999"/>
  </r>
  <r>
    <n v="63"/>
    <s v="Coriander"/>
    <x v="0"/>
    <n v="349"/>
    <n v="319.12560000000002"/>
  </r>
  <r>
    <n v="64"/>
    <s v="Verde"/>
    <x v="6"/>
    <n v="246"/>
    <n v="224.94239999999999"/>
  </r>
  <r>
    <n v="65"/>
    <s v="Lynx"/>
    <x v="1"/>
    <n v="441"/>
    <n v="403.25040000000001"/>
  </r>
  <r>
    <n v="66"/>
    <s v="Alfalfa"/>
    <x v="6"/>
    <n v="386"/>
    <n v="352.95839999999998"/>
  </r>
  <r>
    <n v="67"/>
    <s v="Cream"/>
    <x v="0"/>
    <n v="175"/>
    <n v="160.02000000000001"/>
  </r>
  <r>
    <n v="68"/>
    <s v="Daffodil"/>
    <x v="2"/>
    <n v="190"/>
    <n v="173.73599999999999"/>
  </r>
  <r>
    <n v="69"/>
    <s v="Periwinkle"/>
    <x v="3"/>
    <n v="486"/>
    <n v="444.39839999999998"/>
  </r>
  <r>
    <n v="70"/>
    <s v="Cream"/>
    <x v="0"/>
    <n v="336"/>
    <n v="307.23840000000001"/>
  </r>
  <r>
    <n v="71"/>
    <s v="Toffee"/>
    <x v="1"/>
    <n v="436"/>
    <n v="398.67840000000001"/>
  </r>
  <r>
    <n v="72"/>
    <s v="Opal"/>
    <x v="4"/>
    <n v="496"/>
    <n v="453.54239999999999"/>
  </r>
  <r>
    <n v="73"/>
    <s v="Cream"/>
    <x v="0"/>
    <n v="303"/>
    <n v="277.06319999999999"/>
  </r>
  <r>
    <n v="74"/>
    <s v="Cream"/>
    <x v="0"/>
    <n v="389"/>
    <n v="355.70159999999998"/>
  </r>
  <r>
    <n v="75"/>
    <s v="Coriander"/>
    <x v="0"/>
    <n v="415"/>
    <n v="379.476"/>
  </r>
  <r>
    <n v="76"/>
    <s v="Mist"/>
    <x v="0"/>
    <n v="352"/>
    <n v="321.86880000000002"/>
  </r>
  <r>
    <n v="77"/>
    <s v="Verde"/>
    <x v="6"/>
    <n v="154"/>
    <n v="140.8176"/>
  </r>
  <r>
    <n v="78"/>
    <s v="Toffee"/>
    <x v="1"/>
    <n v="160"/>
    <n v="146.304"/>
  </r>
  <r>
    <n v="79"/>
    <s v="Blush"/>
    <x v="5"/>
    <n v="465"/>
    <n v="425.19599999999997"/>
  </r>
  <r>
    <n v="80"/>
    <s v="Opal"/>
    <x v="4"/>
    <n v="235"/>
    <n v="214.88399999999999"/>
  </r>
  <r>
    <n v="81"/>
    <s v="Daffodil"/>
    <x v="2"/>
    <n v="248"/>
    <n v="226.77119999999999"/>
  </r>
  <r>
    <n v="82"/>
    <s v="Mist"/>
    <x v="0"/>
    <n v="339"/>
    <n v="309.98160000000001"/>
  </r>
  <r>
    <n v="83"/>
    <s v="Alfalfa"/>
    <x v="6"/>
    <n v="436"/>
    <n v="398.67840000000001"/>
  </r>
  <r>
    <n v="84"/>
    <s v="Jade"/>
    <x v="6"/>
    <n v="194"/>
    <n v="177.39359999999999"/>
  </r>
  <r>
    <n v="85"/>
    <s v="Ruby"/>
    <x v="5"/>
    <n v="309"/>
    <n v="282.5496"/>
  </r>
  <r>
    <n v="86"/>
    <s v="Verde"/>
    <x v="6"/>
    <n v="244"/>
    <n v="223.11359999999999"/>
  </r>
  <r>
    <n v="87"/>
    <s v="Cream"/>
    <x v="0"/>
    <n v="293"/>
    <n v="267.91919999999999"/>
  </r>
  <r>
    <n v="88"/>
    <s v="Lynx"/>
    <x v="1"/>
    <n v="229"/>
    <n v="209.39760000000001"/>
  </r>
  <r>
    <n v="89"/>
    <s v="Chocolate"/>
    <x v="1"/>
    <n v="311"/>
    <n v="284.3784"/>
  </r>
  <r>
    <n v="90"/>
    <s v="Regal"/>
    <x v="3"/>
    <n v="319"/>
    <n v="291.6936"/>
  </r>
  <r>
    <n v="91"/>
    <s v="Sky"/>
    <x v="0"/>
    <n v="275"/>
    <n v="251.46"/>
  </r>
  <r>
    <n v="92"/>
    <s v="Regal"/>
    <x v="3"/>
    <n v="390"/>
    <n v="356.61599999999999"/>
  </r>
  <r>
    <n v="93"/>
    <s v="Opal"/>
    <x v="4"/>
    <n v="242"/>
    <n v="221.28479999999999"/>
  </r>
  <r>
    <n v="94"/>
    <s v="Lynx"/>
    <x v="1"/>
    <n v="163"/>
    <n v="149.0472"/>
  </r>
  <r>
    <n v="95"/>
    <s v="Regal"/>
    <x v="3"/>
    <n v="364"/>
    <n v="332.84159999999997"/>
  </r>
  <r>
    <n v="96"/>
    <s v="Ash"/>
    <x v="4"/>
    <n v="292"/>
    <n v="267.00479999999999"/>
  </r>
  <r>
    <n v="97"/>
    <s v="Periwinkle"/>
    <x v="3"/>
    <n v="204"/>
    <n v="186.5376"/>
  </r>
  <r>
    <n v="98"/>
    <s v="Black"/>
    <x v="7"/>
    <n v="449"/>
    <n v="410.56560000000002"/>
  </r>
  <r>
    <n v="99"/>
    <s v="Black"/>
    <x v="7"/>
    <n v="281"/>
    <n v="256.94639999999998"/>
  </r>
  <r>
    <n v="100"/>
    <s v="Blush"/>
    <x v="5"/>
    <n v="162"/>
    <n v="148.1328"/>
  </r>
  <r>
    <n v="101"/>
    <s v="Regal"/>
    <x v="3"/>
    <n v="182"/>
    <n v="166.42079999999999"/>
  </r>
  <r>
    <n v="102"/>
    <s v="Sapphire"/>
    <x v="4"/>
    <n v="491"/>
    <n v="448.97039999999998"/>
  </r>
  <r>
    <n v="103"/>
    <s v="Whirlpool"/>
    <x v="4"/>
    <n v="212"/>
    <n v="193.8528"/>
  </r>
  <r>
    <n v="104"/>
    <s v="Chocolate"/>
    <x v="1"/>
    <n v="375"/>
    <n v="342.9"/>
  </r>
  <r>
    <n v="105"/>
    <s v="Whirlpool"/>
    <x v="4"/>
    <n v="181"/>
    <n v="165.50639999999999"/>
  </r>
  <r>
    <n v="106"/>
    <s v="Sapphire"/>
    <x v="4"/>
    <n v="288"/>
    <n v="263.34719999999999"/>
  </r>
  <r>
    <n v="107"/>
    <s v="Chocolate"/>
    <x v="1"/>
    <n v="368"/>
    <n v="336.49919999999997"/>
  </r>
  <r>
    <n v="108"/>
    <s v="Toffee"/>
    <x v="1"/>
    <n v="485"/>
    <n v="443.48399999999998"/>
  </r>
  <r>
    <n v="109"/>
    <s v="Sapphire"/>
    <x v="4"/>
    <n v="475"/>
    <n v="434.34"/>
  </r>
  <r>
    <n v="110"/>
    <s v="Whirlpool"/>
    <x v="4"/>
    <n v="187"/>
    <n v="170.99279999999999"/>
  </r>
  <r>
    <n v="111"/>
    <s v="Black"/>
    <x v="7"/>
    <n v="192"/>
    <n v="175.56479999999999"/>
  </r>
  <r>
    <n v="112"/>
    <s v="Regal"/>
    <x v="3"/>
    <n v="213"/>
    <n v="194.7672"/>
  </r>
  <r>
    <n v="113"/>
    <s v="Opal"/>
    <x v="4"/>
    <n v="360"/>
    <n v="329.18399999999997"/>
  </r>
  <r>
    <n v="114"/>
    <s v="Blush"/>
    <x v="5"/>
    <n v="336"/>
    <n v="307.23840000000001"/>
  </r>
  <r>
    <n v="115"/>
    <s v="Coriander"/>
    <x v="0"/>
    <n v="379"/>
    <n v="346.55759999999998"/>
  </r>
  <r>
    <n v="116"/>
    <s v="Whirlpool"/>
    <x v="4"/>
    <n v="411"/>
    <n v="375.8184"/>
  </r>
  <r>
    <n v="117"/>
    <s v="Ash"/>
    <x v="4"/>
    <n v="217"/>
    <n v="198.4248"/>
  </r>
  <r>
    <n v="118"/>
    <s v="Blush"/>
    <x v="5"/>
    <n v="246"/>
    <n v="224.94239999999999"/>
  </r>
  <r>
    <n v="119"/>
    <s v="Black"/>
    <x v="7"/>
    <n v="191"/>
    <n v="174.65039999999999"/>
  </r>
  <r>
    <n v="120"/>
    <s v="Ruby"/>
    <x v="5"/>
    <n v="191"/>
    <n v="174.65039999999999"/>
  </r>
  <r>
    <n v="121"/>
    <s v="Mist"/>
    <x v="0"/>
    <n v="497"/>
    <n v="454.45679999999999"/>
  </r>
  <r>
    <n v="122"/>
    <s v="Chocolate"/>
    <x v="1"/>
    <n v="246"/>
    <n v="224.94239999999999"/>
  </r>
  <r>
    <n v="123"/>
    <s v="Opal"/>
    <x v="4"/>
    <n v="439"/>
    <n v="401.42160000000001"/>
  </r>
  <r>
    <n v="124"/>
    <s v="Toffee"/>
    <x v="1"/>
    <n v="334"/>
    <n v="305.40960000000001"/>
  </r>
  <r>
    <n v="125"/>
    <s v="Ash"/>
    <x v="1"/>
    <n v="427"/>
    <n v="390.44880000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6:D15" firstHeaderRow="0" firstDataRow="1" firstDataCol="1"/>
  <pivotFields count="5">
    <pivotField showAll="0"/>
    <pivotField showAll="0"/>
    <pivotField axis="axisRow" showAll="0">
      <items count="9">
        <item x="7"/>
        <item x="4"/>
        <item x="1"/>
        <item x="6"/>
        <item x="3"/>
        <item x="5"/>
        <item x="0"/>
        <item x="2"/>
        <item t="default"/>
      </items>
    </pivotField>
    <pivotField dataField="1" showAll="0"/>
    <pivotField dataField="1" numFmtId="165" showAll="0"/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Yards" fld="3" baseField="0" baseItem="0"/>
    <dataField name="Sum of Meter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K23" sqref="K23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3"/>
  <sheetViews>
    <sheetView showGridLines="0" topLeftCell="B55" zoomScale="70" zoomScaleNormal="70" workbookViewId="0">
      <selection activeCell="J79" sqref="J79"/>
    </sheetView>
  </sheetViews>
  <sheetFormatPr defaultColWidth="9.140625" defaultRowHeight="15" x14ac:dyDescent="0.25"/>
  <cols>
    <col min="1" max="2" width="9.140625" style="3"/>
    <col min="3" max="3" width="16.85546875" style="3" customWidth="1"/>
    <col min="4" max="4" width="13.140625" style="3" customWidth="1"/>
    <col min="5" max="9" width="9.140625" style="3"/>
    <col min="10" max="10" width="21.140625" style="3" customWidth="1"/>
    <col min="11" max="11" width="18.42578125" style="3" customWidth="1"/>
    <col min="12" max="12" width="14.7109375" style="3" customWidth="1"/>
    <col min="13" max="13" width="18.140625" style="3" customWidth="1"/>
    <col min="14" max="14" width="9.140625" style="3"/>
    <col min="15" max="15" width="22.7109375" style="3" customWidth="1"/>
    <col min="16" max="16" width="19.7109375" style="3" customWidth="1"/>
    <col min="17" max="23" width="9.140625" style="3"/>
    <col min="24" max="24" width="11.140625" style="3" customWidth="1"/>
    <col min="25" max="16384" width="9.140625" style="3"/>
  </cols>
  <sheetData>
    <row r="1" spans="1:27" ht="18.75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8.75" x14ac:dyDescent="0.3">
      <c r="A2" s="17"/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8.75" x14ac:dyDescent="0.3">
      <c r="A3" s="17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18.75" x14ac:dyDescent="0.3">
      <c r="A4" s="1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18.75" x14ac:dyDescent="0.3">
      <c r="A5" s="17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19.5" thickBot="1" x14ac:dyDescent="0.35">
      <c r="A6" s="17"/>
      <c r="B6" s="18" t="s">
        <v>39</v>
      </c>
      <c r="C6" s="18" t="s">
        <v>40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18.75" x14ac:dyDescent="0.3">
      <c r="A7" s="17"/>
      <c r="B7" s="17">
        <v>19</v>
      </c>
      <c r="C7" s="17">
        <v>577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18.75" x14ac:dyDescent="0.3">
      <c r="A8" s="17"/>
      <c r="B8" s="17">
        <v>49</v>
      </c>
      <c r="C8" s="17">
        <v>401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7" ht="18.75" x14ac:dyDescent="0.3">
      <c r="A9" s="17"/>
      <c r="B9" s="17">
        <v>56</v>
      </c>
      <c r="C9" s="17">
        <v>104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7" ht="18.75" x14ac:dyDescent="0.3">
      <c r="A10" s="17"/>
      <c r="B10" s="17">
        <v>20</v>
      </c>
      <c r="C10" s="17">
        <v>393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7" ht="18.75" x14ac:dyDescent="0.3">
      <c r="A11" s="17"/>
      <c r="B11" s="17">
        <v>24</v>
      </c>
      <c r="C11" s="17">
        <v>555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7" ht="18.75" x14ac:dyDescent="0.3">
      <c r="A12" s="17"/>
      <c r="B12" s="17">
        <v>21</v>
      </c>
      <c r="C12" s="17">
        <v>601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18.75" x14ac:dyDescent="0.3">
      <c r="A13" s="17"/>
      <c r="B13" s="17">
        <v>30</v>
      </c>
      <c r="C13" s="17">
        <v>434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18.75" x14ac:dyDescent="0.3">
      <c r="A14" s="17"/>
      <c r="B14" s="17">
        <v>28</v>
      </c>
      <c r="C14" s="17">
        <v>540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18.75" x14ac:dyDescent="0.3">
      <c r="A15" s="17"/>
      <c r="B15" s="17">
        <v>60</v>
      </c>
      <c r="C15" s="17">
        <v>97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8.75" x14ac:dyDescent="0.3">
      <c r="A16" s="17"/>
      <c r="B16" s="17">
        <v>58</v>
      </c>
      <c r="C16" s="17">
        <v>349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7" ht="18.75" x14ac:dyDescent="0.3">
      <c r="A17" s="17"/>
      <c r="B17" s="17">
        <v>23</v>
      </c>
      <c r="C17" s="17">
        <v>578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8.75" x14ac:dyDescent="0.3">
      <c r="A18" s="17"/>
      <c r="B18" s="17">
        <v>26</v>
      </c>
      <c r="C18" s="17">
        <v>536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18.75" x14ac:dyDescent="0.3">
      <c r="A19" s="17"/>
      <c r="B19" s="17">
        <v>60</v>
      </c>
      <c r="C19" s="17">
        <v>110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18.75" x14ac:dyDescent="0.3">
      <c r="A20" s="17"/>
      <c r="B20" s="17">
        <v>57</v>
      </c>
      <c r="C20" s="17">
        <v>221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8.75" x14ac:dyDescent="0.3">
      <c r="A21" s="17"/>
      <c r="B21" s="17">
        <v>46</v>
      </c>
      <c r="C21" s="17">
        <v>452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18.75" x14ac:dyDescent="0.3">
      <c r="A22" s="17"/>
      <c r="B22" s="17">
        <v>30</v>
      </c>
      <c r="C22" s="17">
        <v>376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8.75" x14ac:dyDescent="0.3">
      <c r="A23" s="17"/>
      <c r="B23" s="17">
        <v>28</v>
      </c>
      <c r="C23" s="17">
        <v>343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18.75" x14ac:dyDescent="0.3">
      <c r="A24" s="17"/>
      <c r="B24" s="17">
        <v>44</v>
      </c>
      <c r="C24" s="17">
        <v>487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27" ht="18.75" x14ac:dyDescent="0.3">
      <c r="A25" s="17"/>
      <c r="B25" s="17">
        <v>49</v>
      </c>
      <c r="C25" s="17">
        <v>412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27" ht="18.75" x14ac:dyDescent="0.3">
      <c r="A26" s="17"/>
      <c r="B26" s="17">
        <v>33</v>
      </c>
      <c r="C26" s="17">
        <v>449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9.5" thickBot="1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/>
      <c r="M27"/>
      <c r="N2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ht="18.75" x14ac:dyDescent="0.3">
      <c r="A28" s="19">
        <v>1</v>
      </c>
      <c r="B28" s="17" t="s">
        <v>23</v>
      </c>
      <c r="C28" s="17"/>
      <c r="D28" s="17"/>
      <c r="E28" s="17"/>
      <c r="F28" s="17"/>
      <c r="G28" s="17"/>
      <c r="H28" s="17"/>
      <c r="I28" s="17"/>
      <c r="J28" s="17"/>
      <c r="K28" s="70"/>
      <c r="L28" s="70" t="s">
        <v>39</v>
      </c>
      <c r="M28" s="70" t="s">
        <v>40</v>
      </c>
      <c r="N28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ht="18.75" x14ac:dyDescent="0.3">
      <c r="A29" s="19"/>
      <c r="B29" s="17"/>
      <c r="C29" s="17"/>
      <c r="D29" s="17"/>
      <c r="E29" s="17"/>
      <c r="F29" s="17"/>
      <c r="G29" s="17"/>
      <c r="H29" s="17"/>
      <c r="I29" s="17"/>
      <c r="J29" s="17"/>
      <c r="K29" s="68" t="s">
        <v>39</v>
      </c>
      <c r="L29" s="68">
        <v>1</v>
      </c>
      <c r="M29" s="68"/>
      <c r="N29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ht="19.5" thickBot="1" x14ac:dyDescent="0.35">
      <c r="A30" s="19"/>
      <c r="B30" s="17"/>
      <c r="C30" s="17"/>
      <c r="D30" s="17"/>
      <c r="E30" s="17"/>
      <c r="F30" s="17"/>
      <c r="G30" s="17"/>
      <c r="H30" s="17"/>
      <c r="I30" s="17"/>
      <c r="J30" s="17"/>
      <c r="K30" s="69" t="s">
        <v>40</v>
      </c>
      <c r="L30" s="69">
        <v>-0.79224762561332418</v>
      </c>
      <c r="M30" s="69">
        <v>1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ht="18.75" x14ac:dyDescent="0.3">
      <c r="A31" s="19">
        <f>A28+1</f>
        <v>2</v>
      </c>
      <c r="B31" s="17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7" ht="18.75" x14ac:dyDescent="0.3">
      <c r="A32" s="1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ht="18.75" x14ac:dyDescent="0.3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71">
        <f>CORREL(B7:B26,C7:C26)</f>
        <v>-0.79224762561332418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ht="18.75" x14ac:dyDescent="0.3">
      <c r="A34" s="19">
        <f>A31+1</f>
        <v>3</v>
      </c>
      <c r="B34" s="17" t="s">
        <v>46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ht="18.75" x14ac:dyDescent="0.3">
      <c r="A35" s="19"/>
      <c r="B35" s="12" t="s">
        <v>47</v>
      </c>
      <c r="C35" s="17"/>
      <c r="D35" s="17"/>
      <c r="E35" s="17"/>
      <c r="F35" s="17"/>
      <c r="G35" s="17"/>
      <c r="H35" s="17"/>
      <c r="I35" s="17"/>
      <c r="J35" s="17"/>
      <c r="K35" s="35"/>
      <c r="L35" s="36"/>
      <c r="M35" s="36"/>
      <c r="N35" s="36"/>
      <c r="O35" s="3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18.75" x14ac:dyDescent="0.3">
      <c r="A36" s="19"/>
      <c r="B36" s="12" t="s">
        <v>48</v>
      </c>
      <c r="C36" s="17"/>
      <c r="D36" s="17"/>
      <c r="E36" s="17"/>
      <c r="F36" s="17"/>
      <c r="G36" s="17"/>
      <c r="H36" s="17"/>
      <c r="I36" s="17"/>
      <c r="J36" s="17"/>
      <c r="K36" s="38"/>
      <c r="L36" s="39"/>
      <c r="M36" s="39"/>
      <c r="N36" s="39"/>
      <c r="O36" s="40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8.75" x14ac:dyDescent="0.3">
      <c r="A37" s="19"/>
      <c r="B37" s="12" t="s">
        <v>49</v>
      </c>
      <c r="C37" s="17"/>
      <c r="D37" s="17"/>
      <c r="E37" s="17"/>
      <c r="F37" s="17"/>
      <c r="G37" s="17"/>
      <c r="H37" s="17"/>
      <c r="I37" s="17"/>
      <c r="J37" s="17"/>
      <c r="K37" s="38"/>
      <c r="L37" s="39"/>
      <c r="M37" s="39"/>
      <c r="N37" s="39"/>
      <c r="O37" s="40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8.75" x14ac:dyDescent="0.3">
      <c r="A38" s="19"/>
      <c r="B38" s="17"/>
      <c r="C38" s="17"/>
      <c r="D38" s="17"/>
      <c r="E38" s="17"/>
      <c r="F38" s="17"/>
      <c r="G38" s="17"/>
      <c r="H38" s="17"/>
      <c r="I38" s="17"/>
      <c r="J38" s="17"/>
      <c r="K38" s="38"/>
      <c r="L38" s="39"/>
      <c r="M38" s="39"/>
      <c r="N38" s="39"/>
      <c r="O38" s="40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ht="18.75" x14ac:dyDescent="0.3">
      <c r="A39" s="19"/>
      <c r="B39" s="17"/>
      <c r="C39" s="17"/>
      <c r="D39" s="17"/>
      <c r="E39" s="17"/>
      <c r="F39" s="17"/>
      <c r="G39" s="17"/>
      <c r="H39" s="17"/>
      <c r="I39" s="17"/>
      <c r="J39" s="17"/>
      <c r="K39" s="38"/>
      <c r="L39" s="39"/>
      <c r="M39" s="39"/>
      <c r="N39" s="39"/>
      <c r="O39" s="40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8.75" x14ac:dyDescent="0.3">
      <c r="A40" s="19"/>
      <c r="B40" s="17"/>
      <c r="C40" s="17"/>
      <c r="D40" s="17"/>
      <c r="E40" s="17"/>
      <c r="F40" s="17"/>
      <c r="G40" s="17"/>
      <c r="H40" s="17"/>
      <c r="I40" s="17"/>
      <c r="J40" s="17"/>
      <c r="K40" s="38"/>
      <c r="L40" s="39"/>
      <c r="M40" s="39"/>
      <c r="N40" s="39"/>
      <c r="O40" s="40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ht="18.75" x14ac:dyDescent="0.3">
      <c r="A41" s="19"/>
      <c r="B41" s="17"/>
      <c r="C41" s="17"/>
      <c r="D41" s="17"/>
      <c r="E41" s="17"/>
      <c r="F41" s="17"/>
      <c r="G41" s="17"/>
      <c r="H41" s="17"/>
      <c r="I41" s="17"/>
      <c r="J41" s="17"/>
      <c r="K41" s="38"/>
      <c r="L41" s="39"/>
      <c r="M41" s="39"/>
      <c r="N41" s="39"/>
      <c r="O41" s="40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ht="18.75" x14ac:dyDescent="0.3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38"/>
      <c r="L42" s="39"/>
      <c r="M42" s="39"/>
      <c r="N42" s="39"/>
      <c r="O42" s="40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18.75" x14ac:dyDescent="0.3">
      <c r="A43" s="19">
        <f>A34+1</f>
        <v>4</v>
      </c>
      <c r="B43" s="20" t="s">
        <v>102</v>
      </c>
      <c r="C43" s="17"/>
      <c r="D43" s="17"/>
      <c r="E43" s="17"/>
      <c r="F43" s="17"/>
      <c r="G43" s="17"/>
      <c r="H43" s="17"/>
      <c r="I43" s="17"/>
      <c r="J43" s="17"/>
      <c r="K43" s="38"/>
      <c r="L43" s="39"/>
      <c r="M43" s="39"/>
      <c r="N43" s="39"/>
      <c r="O43" s="40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18.75" x14ac:dyDescent="0.3">
      <c r="A44" s="19"/>
      <c r="B44" s="17" t="s">
        <v>50</v>
      </c>
      <c r="C44" s="17"/>
      <c r="D44" s="33">
        <v>720.24</v>
      </c>
      <c r="E44"/>
      <c r="F44" s="17"/>
      <c r="G44" s="17"/>
      <c r="H44" s="17"/>
      <c r="I44" s="17"/>
      <c r="J44" s="17"/>
      <c r="K44" s="38"/>
      <c r="L44" s="39"/>
      <c r="M44" s="39"/>
      <c r="N44" s="39"/>
      <c r="O44" s="40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18.75" x14ac:dyDescent="0.3">
      <c r="A45" s="19"/>
      <c r="B45" s="17" t="s">
        <v>51</v>
      </c>
      <c r="C45" s="17"/>
      <c r="D45" s="33">
        <v>-8.3970000000000002</v>
      </c>
      <c r="E45"/>
      <c r="F45" s="17"/>
      <c r="G45" s="17"/>
      <c r="H45" s="17"/>
      <c r="I45" s="17"/>
      <c r="J45" s="17"/>
      <c r="K45" s="38"/>
      <c r="L45" s="39"/>
      <c r="M45" s="39"/>
      <c r="N45" s="39"/>
      <c r="O45" s="40"/>
      <c r="P45"/>
      <c r="Q45"/>
      <c r="R45"/>
      <c r="S45"/>
      <c r="T45"/>
      <c r="U45"/>
      <c r="V45"/>
      <c r="W45"/>
      <c r="X45"/>
      <c r="Y45"/>
      <c r="Z45" s="17"/>
      <c r="AA45" s="17"/>
    </row>
    <row r="46" spans="1:27" ht="21" x14ac:dyDescent="0.3">
      <c r="A46" s="19"/>
      <c r="B46" s="17" t="s">
        <v>103</v>
      </c>
      <c r="C46" s="17"/>
      <c r="D46" s="33">
        <v>0.628</v>
      </c>
      <c r="E46"/>
      <c r="F46" s="17"/>
      <c r="G46" s="17"/>
      <c r="H46" s="17"/>
      <c r="I46" s="17"/>
      <c r="J46" s="17"/>
      <c r="K46" s="38"/>
      <c r="L46" s="39"/>
      <c r="M46" s="39"/>
      <c r="N46" s="39"/>
      <c r="O46" s="40"/>
      <c r="P46"/>
      <c r="Q46"/>
      <c r="R46"/>
      <c r="S46"/>
      <c r="T46"/>
      <c r="U46"/>
      <c r="V46"/>
      <c r="W46"/>
      <c r="X46"/>
      <c r="Y46"/>
      <c r="Z46" s="17"/>
      <c r="AA46" s="17"/>
    </row>
    <row r="47" spans="1:27" ht="18.75" x14ac:dyDescent="0.3">
      <c r="A47" s="19"/>
      <c r="B47" s="14"/>
      <c r="C47" s="17"/>
      <c r="D47" s="17"/>
      <c r="E47" s="17"/>
      <c r="F47" s="17"/>
      <c r="G47" s="17"/>
      <c r="H47" s="17"/>
      <c r="I47" s="17"/>
      <c r="J47" s="17"/>
      <c r="K47" s="41"/>
      <c r="L47" s="42"/>
      <c r="M47" s="42"/>
      <c r="N47" s="42"/>
      <c r="O47" s="43"/>
      <c r="P47"/>
      <c r="Q47"/>
      <c r="R47"/>
      <c r="S47"/>
      <c r="T47"/>
      <c r="U47"/>
      <c r="V47"/>
      <c r="W47"/>
      <c r="X47"/>
      <c r="Y47"/>
      <c r="Z47" s="17"/>
      <c r="AA47" s="17"/>
    </row>
    <row r="48" spans="1:27" ht="18.75" x14ac:dyDescent="0.3">
      <c r="A48" s="19">
        <f>A43+1</f>
        <v>5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/>
      <c r="Q48"/>
      <c r="R48"/>
      <c r="S48"/>
      <c r="T48"/>
      <c r="U48"/>
      <c r="V48"/>
      <c r="W48"/>
      <c r="X48"/>
      <c r="Y48"/>
      <c r="Z48" s="17"/>
      <c r="AA48" s="17"/>
    </row>
    <row r="49" spans="1:27" ht="18.75" x14ac:dyDescent="0.3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/>
      <c r="Q49"/>
      <c r="R49"/>
      <c r="S49"/>
      <c r="T49"/>
      <c r="U49"/>
      <c r="V49"/>
      <c r="W49"/>
      <c r="X49"/>
      <c r="Y49"/>
      <c r="Z49" s="17"/>
      <c r="AA49" s="17"/>
    </row>
    <row r="50" spans="1:27" ht="18.75" x14ac:dyDescent="0.3">
      <c r="A50" s="19"/>
      <c r="B50" s="17"/>
      <c r="C50" t="s">
        <v>109</v>
      </c>
      <c r="D50"/>
      <c r="E50"/>
      <c r="F50"/>
      <c r="G50"/>
      <c r="H50"/>
      <c r="I50"/>
      <c r="J50"/>
      <c r="K50"/>
      <c r="L50" s="17"/>
      <c r="M50" s="17"/>
      <c r="N50" s="17"/>
      <c r="O50" s="17"/>
      <c r="P50"/>
      <c r="Q50"/>
      <c r="R50"/>
      <c r="S50"/>
      <c r="T50"/>
      <c r="U50"/>
      <c r="V50"/>
      <c r="W50"/>
      <c r="X50"/>
      <c r="Y50"/>
      <c r="Z50" s="17"/>
      <c r="AA50" s="17"/>
    </row>
    <row r="51" spans="1:27" ht="19.5" thickBot="1" x14ac:dyDescent="0.35">
      <c r="A51" s="19"/>
      <c r="B51" s="17"/>
      <c r="C51"/>
      <c r="D51"/>
      <c r="E51"/>
      <c r="F51"/>
      <c r="G51"/>
      <c r="H51"/>
      <c r="I51"/>
      <c r="J51"/>
      <c r="K51"/>
      <c r="L51" s="17"/>
      <c r="M51" s="17"/>
      <c r="N51" s="17"/>
      <c r="O51" s="17"/>
      <c r="P51"/>
      <c r="Q51"/>
      <c r="R51"/>
      <c r="S51"/>
      <c r="T51"/>
      <c r="U51"/>
      <c r="V51"/>
      <c r="W51"/>
      <c r="X51"/>
      <c r="Y51"/>
      <c r="Z51" s="17"/>
      <c r="AA51" s="17"/>
    </row>
    <row r="52" spans="1:27" ht="18.75" x14ac:dyDescent="0.3">
      <c r="A52" s="19"/>
      <c r="B52" s="17"/>
      <c r="C52" s="72" t="s">
        <v>110</v>
      </c>
      <c r="D52" s="72"/>
      <c r="E52"/>
      <c r="F52"/>
      <c r="G52"/>
      <c r="H52"/>
      <c r="I52"/>
      <c r="J52"/>
      <c r="K52"/>
      <c r="L52" s="17"/>
      <c r="M52" s="17"/>
      <c r="N52" s="17"/>
      <c r="O52" s="17"/>
      <c r="P52"/>
      <c r="Q52"/>
      <c r="R52"/>
      <c r="S52"/>
      <c r="T52"/>
      <c r="U52"/>
      <c r="V52"/>
      <c r="W52"/>
      <c r="X52"/>
      <c r="Y52"/>
      <c r="Z52" s="17"/>
      <c r="AA52" s="17"/>
    </row>
    <row r="53" spans="1:27" ht="18.75" x14ac:dyDescent="0.3">
      <c r="A53" s="19"/>
      <c r="B53" s="17"/>
      <c r="C53" s="68" t="s">
        <v>111</v>
      </c>
      <c r="D53" s="68">
        <v>0.79224762561332429</v>
      </c>
      <c r="E53"/>
      <c r="F53"/>
      <c r="G53"/>
      <c r="H53"/>
      <c r="I53"/>
      <c r="J53"/>
      <c r="K53"/>
      <c r="L53" s="17"/>
      <c r="M53" s="17"/>
      <c r="N53" s="17"/>
      <c r="O53" s="17"/>
      <c r="P53"/>
      <c r="Q53"/>
      <c r="R53"/>
      <c r="S53"/>
      <c r="T53"/>
      <c r="U53"/>
      <c r="V53"/>
      <c r="W53"/>
      <c r="X53"/>
      <c r="Y53"/>
      <c r="Z53" s="17"/>
      <c r="AA53" s="17"/>
    </row>
    <row r="54" spans="1:27" ht="18.75" x14ac:dyDescent="0.3">
      <c r="A54" s="19"/>
      <c r="B54" s="17"/>
      <c r="C54" s="68" t="s">
        <v>112</v>
      </c>
      <c r="D54" s="68">
        <v>0.62765630028995012</v>
      </c>
      <c r="E54"/>
      <c r="F54"/>
      <c r="G54"/>
      <c r="H54"/>
      <c r="I54"/>
      <c r="J54"/>
      <c r="K54"/>
      <c r="L54" s="17"/>
      <c r="M54" s="17"/>
      <c r="N54" s="17"/>
      <c r="O54" s="17"/>
      <c r="P54"/>
      <c r="Q54"/>
      <c r="R54"/>
      <c r="S54"/>
      <c r="T54"/>
      <c r="U54"/>
      <c r="V54"/>
      <c r="W54"/>
      <c r="X54"/>
      <c r="Y54"/>
      <c r="Z54" s="17"/>
      <c r="AA54" s="17"/>
    </row>
    <row r="55" spans="1:27" ht="18.75" x14ac:dyDescent="0.3">
      <c r="A55" s="19"/>
      <c r="B55" s="17"/>
      <c r="C55" s="68" t="s">
        <v>113</v>
      </c>
      <c r="D55" s="68">
        <v>0.60697053919494737</v>
      </c>
      <c r="E55"/>
      <c r="F55"/>
      <c r="G55"/>
      <c r="H55"/>
      <c r="I55"/>
      <c r="J55"/>
      <c r="K55"/>
      <c r="L55" s="17"/>
      <c r="M55" s="17"/>
      <c r="N55" s="17"/>
      <c r="O55" s="17"/>
      <c r="P55"/>
      <c r="Q55"/>
      <c r="R55"/>
      <c r="S55"/>
      <c r="T55"/>
      <c r="U55"/>
      <c r="V55"/>
      <c r="W55"/>
      <c r="X55"/>
      <c r="Y55"/>
      <c r="Z55" s="17"/>
      <c r="AA55" s="17"/>
    </row>
    <row r="56" spans="1:27" ht="18.75" x14ac:dyDescent="0.3">
      <c r="A56" s="19"/>
      <c r="B56" s="17"/>
      <c r="C56" s="68" t="s">
        <v>114</v>
      </c>
      <c r="D56" s="68">
        <v>99.804890793223962</v>
      </c>
      <c r="E56"/>
      <c r="F56"/>
      <c r="G56"/>
      <c r="H56"/>
      <c r="I56"/>
      <c r="J56"/>
      <c r="K56"/>
      <c r="L56" s="17"/>
      <c r="M56" s="17"/>
      <c r="N56" s="17"/>
      <c r="O56" s="17"/>
      <c r="P56"/>
      <c r="Q56"/>
      <c r="R56"/>
      <c r="S56"/>
      <c r="T56"/>
      <c r="U56"/>
      <c r="V56"/>
      <c r="W56"/>
      <c r="X56"/>
      <c r="Y56"/>
      <c r="Z56" s="17"/>
      <c r="AA56" s="17"/>
    </row>
    <row r="57" spans="1:27" ht="19.5" thickBot="1" x14ac:dyDescent="0.35">
      <c r="A57" s="19"/>
      <c r="B57" s="17"/>
      <c r="C57" s="69" t="s">
        <v>115</v>
      </c>
      <c r="D57" s="69">
        <v>20</v>
      </c>
      <c r="E57"/>
      <c r="F57"/>
      <c r="G57"/>
      <c r="H57"/>
      <c r="I57"/>
      <c r="J57"/>
      <c r="K57"/>
      <c r="L57" s="17"/>
      <c r="M57" s="17"/>
      <c r="N57" s="17"/>
      <c r="O57" s="17"/>
      <c r="P57"/>
      <c r="Q57"/>
      <c r="R57"/>
      <c r="S57"/>
      <c r="T57"/>
      <c r="U57"/>
      <c r="V57"/>
      <c r="W57"/>
      <c r="X57"/>
      <c r="Y57"/>
      <c r="Z57" s="17"/>
      <c r="AA57" s="17"/>
    </row>
    <row r="58" spans="1:27" ht="18.75" x14ac:dyDescent="0.3">
      <c r="A58" s="19"/>
      <c r="B58" s="17"/>
      <c r="C58"/>
      <c r="D58"/>
      <c r="E58"/>
      <c r="F58"/>
      <c r="G58"/>
      <c r="H58"/>
      <c r="I58"/>
      <c r="J58"/>
      <c r="K58"/>
      <c r="L58" s="17"/>
      <c r="M58" s="17"/>
      <c r="N58" s="17"/>
      <c r="O58" s="17"/>
      <c r="P58"/>
      <c r="Q58"/>
      <c r="R58"/>
      <c r="S58"/>
      <c r="T58"/>
      <c r="U58"/>
      <c r="V58"/>
      <c r="W58"/>
      <c r="X58"/>
      <c r="Y58"/>
      <c r="Z58" s="17"/>
      <c r="AA58" s="17"/>
    </row>
    <row r="59" spans="1:27" ht="19.5" thickBot="1" x14ac:dyDescent="0.35">
      <c r="A59" s="19"/>
      <c r="B59" s="17"/>
      <c r="C59" t="s">
        <v>116</v>
      </c>
      <c r="D59"/>
      <c r="E59"/>
      <c r="F59"/>
      <c r="G59"/>
      <c r="H59"/>
      <c r="I59"/>
      <c r="J59"/>
      <c r="K59"/>
      <c r="L59" s="17"/>
      <c r="M59" s="17"/>
      <c r="N59" s="17"/>
      <c r="O59" s="17"/>
      <c r="P59"/>
      <c r="Q59"/>
      <c r="R59"/>
      <c r="S59"/>
      <c r="T59"/>
      <c r="U59"/>
      <c r="V59"/>
      <c r="W59"/>
      <c r="X59"/>
      <c r="Y59"/>
      <c r="Z59" s="17"/>
      <c r="AA59" s="17"/>
    </row>
    <row r="60" spans="1:27" ht="18.75" x14ac:dyDescent="0.3">
      <c r="A60" s="19"/>
      <c r="B60" s="17"/>
      <c r="C60" s="70"/>
      <c r="D60" s="70" t="s">
        <v>121</v>
      </c>
      <c r="E60" s="70" t="s">
        <v>122</v>
      </c>
      <c r="F60" s="70" t="s">
        <v>123</v>
      </c>
      <c r="G60" s="70" t="s">
        <v>124</v>
      </c>
      <c r="H60" s="70" t="s">
        <v>125</v>
      </c>
      <c r="I60"/>
      <c r="J60"/>
      <c r="K60"/>
      <c r="L60" s="17"/>
      <c r="M60" s="17"/>
      <c r="N60" s="17"/>
      <c r="O60" s="17"/>
      <c r="P60"/>
      <c r="Q60"/>
      <c r="R60"/>
      <c r="S60"/>
      <c r="T60"/>
      <c r="U60"/>
      <c r="V60"/>
      <c r="W60"/>
      <c r="X60"/>
      <c r="Y60"/>
      <c r="Z60" s="17"/>
      <c r="AA60" s="17"/>
    </row>
    <row r="61" spans="1:27" ht="18.75" x14ac:dyDescent="0.3">
      <c r="A61" s="19"/>
      <c r="B61" s="17"/>
      <c r="C61" s="68" t="s">
        <v>117</v>
      </c>
      <c r="D61" s="68">
        <v>1</v>
      </c>
      <c r="E61" s="68">
        <v>302241.45792754751</v>
      </c>
      <c r="F61" s="68">
        <v>302241.45792754751</v>
      </c>
      <c r="G61" s="68">
        <v>30.342432043343003</v>
      </c>
      <c r="H61" s="68">
        <v>3.1317816540383118E-5</v>
      </c>
      <c r="I61"/>
      <c r="J61"/>
      <c r="K61"/>
      <c r="L61" s="17"/>
      <c r="M61" s="17"/>
      <c r="N61" s="17"/>
      <c r="O61" s="17"/>
      <c r="P61"/>
      <c r="Q61"/>
      <c r="R61"/>
      <c r="S61"/>
      <c r="T61"/>
      <c r="U61"/>
      <c r="V61"/>
      <c r="W61"/>
      <c r="X61"/>
      <c r="Y61"/>
      <c r="Z61" s="17"/>
      <c r="AA61" s="17"/>
    </row>
    <row r="62" spans="1:27" ht="18.75" x14ac:dyDescent="0.3">
      <c r="A62" s="19"/>
      <c r="B62" s="17"/>
      <c r="C62" s="68" t="s">
        <v>118</v>
      </c>
      <c r="D62" s="68">
        <v>18</v>
      </c>
      <c r="E62" s="68">
        <v>179298.29207245249</v>
      </c>
      <c r="F62" s="68">
        <v>9961.0162262473605</v>
      </c>
      <c r="G62" s="68"/>
      <c r="H62" s="68"/>
      <c r="I62"/>
      <c r="J62"/>
      <c r="K62"/>
      <c r="L62" s="17"/>
      <c r="M62" s="17"/>
      <c r="N62" s="17"/>
      <c r="O62" s="17"/>
      <c r="P62"/>
      <c r="Q62"/>
      <c r="R62"/>
      <c r="S62"/>
      <c r="T62"/>
      <c r="U62"/>
      <c r="V62"/>
      <c r="W62"/>
      <c r="X62"/>
      <c r="Y62"/>
      <c r="Z62" s="17"/>
      <c r="AA62" s="17"/>
    </row>
    <row r="63" spans="1:27" ht="19.5" thickBot="1" x14ac:dyDescent="0.35">
      <c r="A63" s="19"/>
      <c r="B63" s="17"/>
      <c r="C63" s="69" t="s">
        <v>119</v>
      </c>
      <c r="D63" s="69">
        <v>19</v>
      </c>
      <c r="E63" s="69">
        <v>481539.75</v>
      </c>
      <c r="F63" s="69"/>
      <c r="G63" s="69"/>
      <c r="H63" s="69"/>
      <c r="I63"/>
      <c r="J63"/>
      <c r="K63"/>
      <c r="L63" s="17"/>
      <c r="M63" s="17"/>
      <c r="N63" s="17"/>
      <c r="O63" s="17"/>
      <c r="P63"/>
      <c r="Q63"/>
      <c r="R63"/>
      <c r="S63"/>
      <c r="T63"/>
      <c r="U63"/>
      <c r="V63"/>
      <c r="W63"/>
      <c r="X63"/>
      <c r="Y63"/>
      <c r="Z63" s="17"/>
      <c r="AA63" s="17"/>
    </row>
    <row r="64" spans="1:27" ht="19.5" thickBot="1" x14ac:dyDescent="0.35">
      <c r="A64" s="19"/>
      <c r="B64" s="17"/>
      <c r="C64"/>
      <c r="D64"/>
      <c r="E64"/>
      <c r="F64"/>
      <c r="G64"/>
      <c r="H64"/>
      <c r="I64"/>
      <c r="J64"/>
      <c r="K64"/>
      <c r="L64" s="17"/>
      <c r="M64" s="17"/>
      <c r="N64" s="17"/>
      <c r="O64" s="17"/>
      <c r="P64"/>
      <c r="Q64"/>
      <c r="R64"/>
      <c r="S64"/>
      <c r="T64"/>
      <c r="U64"/>
      <c r="V64"/>
      <c r="W64"/>
      <c r="X64"/>
      <c r="Y64"/>
      <c r="Z64" s="17"/>
      <c r="AA64" s="17"/>
    </row>
    <row r="65" spans="1:27" ht="18.75" x14ac:dyDescent="0.3">
      <c r="A65" s="19"/>
      <c r="B65" s="17"/>
      <c r="C65" s="70"/>
      <c r="D65" s="70" t="s">
        <v>126</v>
      </c>
      <c r="E65" s="70" t="s">
        <v>114</v>
      </c>
      <c r="F65" s="70" t="s">
        <v>127</v>
      </c>
      <c r="G65" s="70" t="s">
        <v>128</v>
      </c>
      <c r="H65" s="70" t="s">
        <v>129</v>
      </c>
      <c r="I65" s="70" t="s">
        <v>130</v>
      </c>
      <c r="J65" s="70" t="s">
        <v>131</v>
      </c>
      <c r="K65" s="70" t="s">
        <v>132</v>
      </c>
      <c r="L65" s="17"/>
      <c r="M65" s="17"/>
      <c r="N65" s="17"/>
      <c r="O65" s="17"/>
      <c r="P65"/>
      <c r="Q65"/>
      <c r="R65"/>
      <c r="S65"/>
      <c r="T65"/>
      <c r="U65"/>
      <c r="V65"/>
      <c r="W65"/>
      <c r="X65"/>
      <c r="Y65"/>
      <c r="Z65" s="17"/>
      <c r="AA65" s="17"/>
    </row>
    <row r="66" spans="1:27" ht="18.75" x14ac:dyDescent="0.3">
      <c r="A66" s="19"/>
      <c r="B66" s="17"/>
      <c r="C66" s="68" t="s">
        <v>120</v>
      </c>
      <c r="D66" s="68">
        <v>720.2401474241592</v>
      </c>
      <c r="E66" s="68">
        <v>62.145934307843291</v>
      </c>
      <c r="F66" s="68">
        <v>11.589497453790141</v>
      </c>
      <c r="G66" s="68">
        <v>8.8195684173774052E-10</v>
      </c>
      <c r="H66" s="68">
        <v>589.67638432543959</v>
      </c>
      <c r="I66" s="68">
        <v>850.80391052287882</v>
      </c>
      <c r="J66" s="68">
        <v>589.67638432543959</v>
      </c>
      <c r="K66" s="68">
        <v>850.80391052287882</v>
      </c>
      <c r="L66" s="17"/>
      <c r="M66" s="17"/>
      <c r="N66" s="17"/>
      <c r="O66" s="17"/>
      <c r="P66"/>
      <c r="Q66"/>
      <c r="R66"/>
      <c r="S66"/>
      <c r="T66"/>
      <c r="U66"/>
      <c r="V66"/>
      <c r="W66"/>
      <c r="X66"/>
      <c r="Y66"/>
      <c r="Z66" s="17"/>
      <c r="AA66" s="17"/>
    </row>
    <row r="67" spans="1:27" ht="19.5" thickBot="1" x14ac:dyDescent="0.35">
      <c r="A67" s="19"/>
      <c r="B67" s="17"/>
      <c r="C67" s="69" t="s">
        <v>39</v>
      </c>
      <c r="D67" s="69">
        <v>-8.3965873173235028</v>
      </c>
      <c r="E67" s="69">
        <v>1.5243251482521516</v>
      </c>
      <c r="F67" s="69">
        <v>-5.5083965038242297</v>
      </c>
      <c r="G67" s="69">
        <v>3.1317816540383118E-5</v>
      </c>
      <c r="H67" s="69">
        <v>-11.599075617780136</v>
      </c>
      <c r="I67" s="69">
        <v>-5.1940990168668701</v>
      </c>
      <c r="J67" s="69">
        <v>-11.599075617780136</v>
      </c>
      <c r="K67" s="69">
        <v>-5.1940990168668701</v>
      </c>
      <c r="L67" s="17"/>
      <c r="M67" s="17"/>
      <c r="N67" s="17"/>
      <c r="O67" s="17"/>
      <c r="P67"/>
      <c r="Q67"/>
      <c r="R67"/>
      <c r="S67"/>
      <c r="T67"/>
      <c r="U67"/>
      <c r="V67"/>
      <c r="W67"/>
      <c r="X67"/>
      <c r="Y67"/>
      <c r="Z67" s="17"/>
      <c r="AA67" s="17"/>
    </row>
    <row r="68" spans="1:27" ht="18.75" x14ac:dyDescent="0.3">
      <c r="A68" s="19"/>
      <c r="B68" s="17"/>
      <c r="C68"/>
      <c r="D68"/>
      <c r="E68"/>
      <c r="F68"/>
      <c r="G68"/>
      <c r="H68"/>
      <c r="I68"/>
      <c r="J68"/>
      <c r="K68"/>
      <c r="L68" s="17"/>
      <c r="M68" s="17"/>
      <c r="N68" s="17"/>
      <c r="O68" s="17"/>
      <c r="P68"/>
      <c r="Q68"/>
      <c r="R68"/>
      <c r="S68"/>
      <c r="T68"/>
      <c r="U68"/>
      <c r="V68"/>
      <c r="W68"/>
      <c r="X68"/>
      <c r="Y68"/>
      <c r="Z68" s="17"/>
      <c r="AA68" s="17"/>
    </row>
    <row r="69" spans="1:27" ht="18.75" x14ac:dyDescent="0.3">
      <c r="A69" s="19"/>
      <c r="B69" s="17"/>
      <c r="C69"/>
      <c r="D69"/>
      <c r="E69"/>
      <c r="F69"/>
      <c r="G69"/>
      <c r="H69"/>
      <c r="I69"/>
      <c r="J69"/>
      <c r="K69"/>
      <c r="L69" s="17"/>
      <c r="M69" s="17"/>
      <c r="N69" s="17"/>
      <c r="O69" s="17"/>
      <c r="P69"/>
      <c r="Q69"/>
      <c r="R69"/>
      <c r="S69"/>
      <c r="T69"/>
      <c r="U69"/>
      <c r="V69"/>
      <c r="W69"/>
      <c r="X69"/>
      <c r="Y69"/>
      <c r="Z69" s="17"/>
      <c r="AA69" s="17"/>
    </row>
    <row r="70" spans="1:27" ht="18.75" x14ac:dyDescent="0.3">
      <c r="A70" s="19"/>
      <c r="B70" s="17"/>
      <c r="C70"/>
      <c r="D70"/>
      <c r="E70"/>
      <c r="F70"/>
      <c r="G70"/>
      <c r="H70"/>
      <c r="I70"/>
      <c r="J70"/>
      <c r="K70"/>
      <c r="L70" s="17"/>
      <c r="M70" s="17"/>
      <c r="N70" s="17"/>
      <c r="O70" s="17"/>
      <c r="P70"/>
      <c r="Q70"/>
      <c r="R70"/>
      <c r="S70"/>
      <c r="T70"/>
      <c r="U70"/>
      <c r="V70"/>
      <c r="W70"/>
      <c r="X70"/>
      <c r="Y70"/>
      <c r="Z70" s="17"/>
      <c r="AA70" s="17"/>
    </row>
    <row r="71" spans="1:27" ht="18.75" x14ac:dyDescent="0.3">
      <c r="A71" s="19">
        <f>A48+1</f>
        <v>6</v>
      </c>
      <c r="B71" s="17" t="s">
        <v>63</v>
      </c>
      <c r="C71" s="17"/>
      <c r="D71" s="17"/>
      <c r="E71" s="17"/>
      <c r="F71" s="17"/>
      <c r="G71" s="17"/>
      <c r="H71" s="17"/>
      <c r="I71" s="73" t="s">
        <v>133</v>
      </c>
      <c r="J71" s="54"/>
      <c r="K71" s="55"/>
      <c r="L71"/>
      <c r="M71" s="17"/>
      <c r="N71" s="17"/>
      <c r="O71" s="17"/>
      <c r="P71"/>
      <c r="Q71"/>
      <c r="R71"/>
      <c r="S71"/>
      <c r="T71"/>
      <c r="U71"/>
      <c r="V71"/>
      <c r="W71"/>
      <c r="X71"/>
      <c r="Y71"/>
      <c r="Z71" s="17"/>
      <c r="AA71" s="17"/>
    </row>
    <row r="72" spans="1:27" ht="18.75" x14ac:dyDescent="0.3">
      <c r="A72" s="19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/>
      <c r="Q72"/>
      <c r="R72"/>
      <c r="S72"/>
      <c r="T72"/>
      <c r="U72"/>
      <c r="V72"/>
      <c r="W72"/>
      <c r="X72"/>
      <c r="Y72"/>
      <c r="Z72" s="17"/>
      <c r="AA72" s="17"/>
    </row>
    <row r="73" spans="1:27" ht="18.75" x14ac:dyDescent="0.3">
      <c r="A73" s="19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/>
      <c r="Q73"/>
      <c r="R73"/>
      <c r="S73"/>
      <c r="T73"/>
      <c r="U73"/>
      <c r="V73"/>
      <c r="W73"/>
      <c r="X73"/>
      <c r="Y73"/>
      <c r="Z73" s="17"/>
      <c r="AA73" s="17"/>
    </row>
    <row r="74" spans="1:27" ht="18.75" x14ac:dyDescent="0.3">
      <c r="A74" s="19">
        <f>A71+1</f>
        <v>7</v>
      </c>
      <c r="B74" s="17" t="s">
        <v>52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/>
      <c r="Q74"/>
      <c r="R74"/>
      <c r="S74"/>
      <c r="T74"/>
      <c r="U74"/>
      <c r="V74"/>
      <c r="W74"/>
      <c r="X74"/>
      <c r="Y74"/>
      <c r="Z74" s="17"/>
      <c r="AA74" s="17"/>
    </row>
    <row r="75" spans="1:27" ht="18.75" x14ac:dyDescent="0.3">
      <c r="A75" s="19"/>
      <c r="B75" s="17" t="s">
        <v>24</v>
      </c>
      <c r="C75" s="17"/>
      <c r="D75" s="17"/>
      <c r="E75" s="17"/>
      <c r="F75" s="17"/>
      <c r="G75" s="17"/>
      <c r="H75" s="17"/>
      <c r="I75" s="17"/>
      <c r="J75" s="17"/>
      <c r="K75" s="53">
        <f>-8.39655873*(41)+720.24015</f>
        <v>375.98124206999995</v>
      </c>
      <c r="L75" s="54"/>
      <c r="M75" s="55"/>
      <c r="N75" s="17"/>
      <c r="O75" s="17"/>
      <c r="P75"/>
      <c r="Q75"/>
      <c r="R75"/>
      <c r="S75"/>
      <c r="T75"/>
      <c r="U75"/>
      <c r="V75"/>
      <c r="W75"/>
      <c r="X75"/>
      <c r="Y75"/>
      <c r="Z75" s="17"/>
      <c r="AA75" s="17"/>
    </row>
    <row r="76" spans="1:27" ht="18.75" x14ac:dyDescent="0.3">
      <c r="A76" s="19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/>
      <c r="Q76"/>
      <c r="R76"/>
      <c r="S76"/>
      <c r="T76"/>
      <c r="U76"/>
      <c r="V76"/>
      <c r="W76"/>
      <c r="X76"/>
      <c r="Y76"/>
      <c r="Z76" s="17"/>
      <c r="AA76" s="17"/>
    </row>
    <row r="77" spans="1:27" ht="18.75" x14ac:dyDescent="0.3">
      <c r="A77" s="19"/>
      <c r="B77" s="1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/>
      <c r="Q77"/>
      <c r="R77"/>
      <c r="S77"/>
      <c r="T77"/>
      <c r="U77"/>
      <c r="V77"/>
      <c r="W77"/>
      <c r="X77"/>
      <c r="Y77"/>
      <c r="Z77" s="17"/>
      <c r="AA77" s="17"/>
    </row>
    <row r="78" spans="1:27" ht="18.75" x14ac:dyDescent="0.3">
      <c r="A78" s="19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/>
      <c r="Q78"/>
      <c r="R78"/>
      <c r="S78"/>
      <c r="T78"/>
      <c r="U78"/>
      <c r="V78"/>
      <c r="W78"/>
      <c r="X78"/>
      <c r="Y78"/>
      <c r="Z78" s="17"/>
      <c r="AA78" s="17"/>
    </row>
    <row r="79" spans="1:27" ht="18.75" x14ac:dyDescent="0.3">
      <c r="A79" s="19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/>
      <c r="Q79"/>
      <c r="R79"/>
      <c r="S79"/>
      <c r="T79"/>
      <c r="U79"/>
      <c r="V79"/>
      <c r="W79"/>
      <c r="X79"/>
      <c r="Y79"/>
      <c r="Z79" s="17"/>
      <c r="AA79" s="17"/>
    </row>
    <row r="80" spans="1:27" ht="18.75" x14ac:dyDescent="0.3">
      <c r="A80" s="19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/>
      <c r="Q80"/>
      <c r="R80"/>
      <c r="S80"/>
      <c r="T80"/>
      <c r="U80"/>
      <c r="V80"/>
      <c r="W80"/>
      <c r="X80"/>
      <c r="Y80"/>
      <c r="Z80" s="17"/>
      <c r="AA80" s="17"/>
    </row>
    <row r="81" spans="1:27" ht="18.75" x14ac:dyDescent="0.3">
      <c r="A81" s="19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/>
      <c r="Q81"/>
      <c r="R81"/>
      <c r="S81"/>
      <c r="T81"/>
      <c r="U81"/>
      <c r="V81"/>
      <c r="W81"/>
      <c r="X81"/>
      <c r="Y81"/>
      <c r="Z81" s="17"/>
      <c r="AA81" s="17"/>
    </row>
    <row r="82" spans="1:27" ht="18.75" x14ac:dyDescent="0.3">
      <c r="A82" s="19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/>
      <c r="Q82"/>
      <c r="R82"/>
      <c r="S82"/>
      <c r="T82"/>
      <c r="U82"/>
      <c r="V82"/>
      <c r="W82"/>
      <c r="X82"/>
      <c r="Y82"/>
      <c r="Z82" s="17"/>
      <c r="AA82" s="17"/>
    </row>
    <row r="83" spans="1:27" ht="18.75" x14ac:dyDescent="0.3">
      <c r="A83" s="19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/>
      <c r="Q83"/>
      <c r="R83"/>
      <c r="S83"/>
      <c r="T83"/>
      <c r="U83"/>
      <c r="V83"/>
      <c r="W83"/>
      <c r="X83"/>
      <c r="Y83"/>
      <c r="Z83" s="17"/>
      <c r="AA83" s="17"/>
    </row>
    <row r="84" spans="1:27" ht="18.75" x14ac:dyDescent="0.3">
      <c r="A84" s="19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/>
      <c r="Q84"/>
      <c r="R84"/>
      <c r="S84"/>
      <c r="T84"/>
      <c r="U84"/>
      <c r="V84"/>
      <c r="W84"/>
      <c r="X84"/>
      <c r="Y84" s="17"/>
      <c r="Z84" s="17"/>
      <c r="AA84" s="17"/>
    </row>
    <row r="85" spans="1:27" ht="18.75" x14ac:dyDescent="0.3">
      <c r="A85" s="19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/>
      <c r="Q85"/>
      <c r="R85"/>
      <c r="S85"/>
      <c r="T85"/>
      <c r="U85"/>
      <c r="V85"/>
      <c r="W85"/>
      <c r="X85"/>
      <c r="Y85" s="17"/>
      <c r="Z85" s="17"/>
      <c r="AA85" s="17"/>
    </row>
    <row r="86" spans="1:27" ht="18.75" x14ac:dyDescent="0.3">
      <c r="A86" s="19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ht="18.75" x14ac:dyDescent="0.3">
      <c r="A87" s="19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ht="18.75" x14ac:dyDescent="0.3">
      <c r="A88" s="19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ht="18.75" x14ac:dyDescent="0.3">
      <c r="A89" s="19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ht="18.75" x14ac:dyDescent="0.3">
      <c r="A90" s="19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ht="18.75" x14ac:dyDescent="0.3">
      <c r="A91" s="19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ht="18.75" x14ac:dyDescent="0.3">
      <c r="A92" s="19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ht="18.75" x14ac:dyDescent="0.3">
      <c r="A93" s="19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ht="18.75" x14ac:dyDescent="0.3">
      <c r="A94" s="19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ht="18.75" x14ac:dyDescent="0.3">
      <c r="A95" s="19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ht="18.75" x14ac:dyDescent="0.3">
      <c r="A96" s="19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ht="18.75" x14ac:dyDescent="0.3">
      <c r="A97" s="19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ht="18.75" x14ac:dyDescent="0.3">
      <c r="A98" s="19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ht="18.75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ht="18.75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ht="18.75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ht="18.75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ht="18.75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ht="18.75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ht="18.75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ht="18.75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ht="18.75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ht="18.75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ht="18.75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ht="18.75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ht="18.75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ht="18.75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ht="18.75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ht="18.75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ht="18.75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ht="18.75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ht="18.75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ht="18.75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ht="18.75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ht="18.75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ht="18.75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ht="18.75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ht="18.75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ht="18.75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ht="18.75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ht="18.75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ht="18.75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ht="18.75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ht="18.75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ht="18.75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ht="18.75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ht="18.75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ht="18.75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ht="18.75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ht="18.75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ht="18.75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ht="18.75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ht="18.75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ht="18.75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ht="18.75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ht="18.75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ht="18.75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ht="18.75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ht="18.75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ht="18.75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ht="18.75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ht="18.75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ht="18.75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ht="18.75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ht="18.75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ht="18.75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ht="18.75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ht="18.75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ht="18.75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ht="18.75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ht="18.75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ht="18.75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ht="18.75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ht="18.75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ht="18.75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ht="18.75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ht="18.75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ht="18.75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ht="18.75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ht="18.75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ht="18.75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ht="18.75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ht="18.75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ht="18.75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ht="18.75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ht="18.75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ht="18.75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ht="18.75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ht="18.75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ht="18.75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ht="18.75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ht="18.75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ht="18.75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ht="18.75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ht="18.75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ht="18.75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ht="18.75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ht="18.75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ht="18.75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ht="18.75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ht="18.75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ht="18.75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ht="18.75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ht="18.75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ht="18.75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ht="18.75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ht="18.75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ht="18.75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ht="18.75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ht="18.75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ht="18.75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ht="18.75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ht="18.75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ht="18.75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ht="18.75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ht="18.75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spans="1:27" ht="18.75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ht="18.75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spans="1:27" ht="18.75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 spans="1:27" ht="18.75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spans="1:27" ht="18.75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 spans="1:27" ht="18.75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spans="1:27" ht="18.75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 spans="1:27" ht="18.75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spans="1:27" ht="18.75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 spans="1:27" ht="18.75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spans="1:27" ht="18.75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 spans="1:27" ht="18.75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spans="1:27" ht="18.75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 spans="1:27" ht="18.75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spans="1:27" ht="18.75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 spans="1:27" ht="18.75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spans="1:27" ht="18.75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 spans="1:27" ht="18.75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spans="1:27" ht="18.75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ht="18.75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ht="18.75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ht="18.75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ht="18.75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 ht="18.75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spans="1:27" ht="18.75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 spans="1:27" ht="18.75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spans="1:27" ht="18.75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ht="18.75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 ht="18.75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 spans="1:27" ht="18.75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spans="1:27" ht="18.75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 spans="1:27" ht="18.75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spans="1:27" ht="18.75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 spans="1:27" ht="18.75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spans="1:27" ht="18.75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 spans="1:27" ht="18.75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spans="1:27" ht="18.75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 spans="1:27" ht="18.75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spans="1:27" ht="18.75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 spans="1:27" ht="18.75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spans="1:27" ht="18.75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 spans="1:27" ht="18.75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spans="1:27" ht="18.75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 spans="1:27" ht="18.75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ht="18.75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ht="18.75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ht="18.75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ht="18.75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ht="18.75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ht="18.75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ht="18.75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ht="18.75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ht="18.75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ht="18.75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ht="18.75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ht="18.75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spans="1:27" ht="18.75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 spans="1:27" ht="18.75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 spans="1:27" ht="18.75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 spans="1:27" ht="18.75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 spans="1:27" ht="18.75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 spans="1:27" ht="18.75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 spans="1:27" ht="18.75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 spans="1:27" ht="18.75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spans="1:27" ht="18.75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 spans="1:27" ht="18.75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spans="1:27" ht="18.75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 spans="1:27" ht="18.75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spans="1:27" ht="18.75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 spans="1:27" ht="18.75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 spans="1:27" ht="18.75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 spans="1:27" ht="18.75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 spans="1:27" ht="18.75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 spans="1:27" ht="18.75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 spans="1:27" ht="18.75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 spans="1:27" ht="18.75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 spans="1:27" ht="18.75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 spans="1:27" ht="18.75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 spans="1:27" ht="18.75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 spans="1:27" ht="18.75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 spans="1:27" ht="18.75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 spans="1:27" ht="18.75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 spans="1:27" ht="18.75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 spans="1:27" ht="18.75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 spans="1:27" ht="18.75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 spans="1:27" ht="18.75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 spans="1:27" ht="18.75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 spans="1:27" ht="18.75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 spans="1:27" ht="18.75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 spans="1:27" ht="18.75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 spans="1:27" ht="18.75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 spans="1:27" ht="18.75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 spans="1:27" ht="18.75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 spans="1:27" ht="18.75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 spans="1:27" ht="18.75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 spans="1:27" ht="18.75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 spans="1:27" ht="18.75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 spans="1:27" ht="18.75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 spans="1:27" ht="18.75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 spans="1:27" ht="18.75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 spans="1:27" ht="18.75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 spans="1:27" ht="18.75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 spans="1:27" ht="18.75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 spans="1:27" ht="18.75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 spans="1:27" ht="18.75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 spans="1:27" ht="18.75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 spans="1:27" ht="18.75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 spans="1:27" ht="18.75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spans="1:27" ht="18.75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 spans="1:27" ht="18.75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 spans="1:27" ht="18.75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 spans="1:27" ht="18.75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spans="1:27" ht="18.75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 spans="1:27" ht="18.75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spans="1:27" ht="18.75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 spans="1:27" ht="18.75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spans="1:27" ht="18.75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 spans="1:27" ht="18.75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 spans="1:27" ht="18.75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 spans="1:27" ht="18.75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spans="1:27" ht="18.75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 spans="1:27" ht="18.75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spans="1:27" ht="18.75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 spans="1:27" ht="18.75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 spans="1:27" ht="18.75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 spans="1:27" ht="18.75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spans="1:27" ht="18.75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 spans="1:27" ht="18.75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 spans="1:27" ht="18.75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 spans="1:27" ht="18.75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 spans="1:27" ht="18.75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 spans="1:27" ht="18.75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 spans="1:27" ht="18.75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 spans="1:27" ht="18.75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spans="1:27" ht="18.75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 spans="1:27" ht="18.75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 spans="1:27" ht="18.75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 spans="1:27" ht="18.75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 spans="1:27" ht="18.75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 spans="1:27" ht="18.75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 spans="1:27" ht="18.75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 spans="1:27" ht="18.75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spans="1:27" ht="18.75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 spans="1:27" ht="18.75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 spans="1:27" ht="18.75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 spans="1:27" ht="18.75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spans="1:27" ht="18.75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 spans="1:27" ht="18.75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 spans="1:27" ht="18.75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 spans="1:27" ht="18.75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 spans="1:27" ht="18.75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 spans="1:27" ht="18.75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 spans="1:27" ht="18.75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 spans="1:27" ht="18.75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 spans="1:27" ht="18.75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 spans="1:27" ht="18.75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 spans="1:27" ht="18.75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 spans="1:27" ht="18.75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spans="1:27" ht="18.75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 spans="1:27" ht="18.75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 spans="1:27" ht="18.75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 spans="1:27" ht="18.75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 spans="1:27" ht="18.75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 spans="1:27" ht="18.75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 spans="1:27" ht="18.75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 spans="1:27" ht="18.75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spans="1:27" ht="18.75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 spans="1:27" ht="18.75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 spans="1:27" ht="18.75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 spans="1:27" ht="18.75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 spans="1:27" ht="18.75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 spans="1:27" ht="18.75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 spans="1:27" ht="18.75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 spans="1:27" ht="18.75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 spans="1:27" ht="18.75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 spans="1:27" ht="18.75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 spans="1:27" ht="18.75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 spans="1:27" ht="18.75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spans="1:27" ht="18.75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 spans="1:27" ht="18.75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 spans="1:27" ht="18.75" x14ac:dyDescent="0.3">
      <c r="A382" s="17"/>
      <c r="B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 spans="1:27" ht="18.75" x14ac:dyDescent="0.3">
      <c r="A383" s="17"/>
      <c r="B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spans="1:27" ht="18.75" x14ac:dyDescent="0.3">
      <c r="A384" s="17"/>
      <c r="B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 spans="1:27" ht="18.75" x14ac:dyDescent="0.3">
      <c r="A385" s="17"/>
      <c r="B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 spans="1:27" ht="18.75" x14ac:dyDescent="0.3">
      <c r="A386" s="17"/>
      <c r="B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 spans="1:27" ht="18.75" x14ac:dyDescent="0.3">
      <c r="A387" s="17"/>
      <c r="B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spans="1:27" ht="18.75" x14ac:dyDescent="0.3">
      <c r="A388" s="17"/>
      <c r="B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 spans="1:27" ht="18.75" x14ac:dyDescent="0.3">
      <c r="A389" s="17"/>
      <c r="B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spans="1:27" ht="18.75" x14ac:dyDescent="0.3">
      <c r="A390" s="17"/>
      <c r="B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 spans="1:27" ht="18.75" x14ac:dyDescent="0.3">
      <c r="A391" s="17"/>
      <c r="B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 spans="1:27" ht="18.75" x14ac:dyDescent="0.3">
      <c r="A392" s="17"/>
      <c r="B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 spans="1:27" ht="18.75" x14ac:dyDescent="0.3">
      <c r="A393" s="17"/>
      <c r="B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</sheetData>
  <sortState ref="B7:C26">
    <sortCondition ref="B7:B26"/>
  </sortState>
  <mergeCells count="1">
    <mergeCell ref="B2:N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B9" workbookViewId="0">
      <selection activeCell="D15" sqref="D15"/>
    </sheetView>
  </sheetViews>
  <sheetFormatPr defaultColWidth="11.42578125" defaultRowHeight="15" x14ac:dyDescent="0.25"/>
  <cols>
    <col min="1" max="1" width="10.85546875" style="15"/>
    <col min="2" max="2" width="13.140625" bestFit="1" customWidth="1"/>
    <col min="3" max="3" width="12.42578125" bestFit="1" customWidth="1"/>
    <col min="4" max="4" width="14.140625" bestFit="1" customWidth="1"/>
    <col min="6" max="6" width="12.28515625" bestFit="1" customWidth="1"/>
    <col min="8" max="8" width="12.140625" bestFit="1" customWidth="1"/>
    <col min="9" max="9" width="10.85546875" bestFit="1" customWidth="1"/>
    <col min="10" max="10" width="19" customWidth="1"/>
    <col min="11" max="12" width="10.85546875" customWidth="1"/>
    <col min="13" max="13" width="11.85546875" customWidth="1"/>
    <col min="14" max="14" width="9.5703125" customWidth="1"/>
    <col min="15" max="16" width="4.140625" bestFit="1" customWidth="1"/>
    <col min="17" max="17" width="9.85546875" customWidth="1"/>
    <col min="18" max="118" width="4.140625" bestFit="1" customWidth="1"/>
    <col min="119" max="119" width="10" bestFit="1" customWidth="1"/>
  </cols>
  <sheetData>
    <row r="1" spans="1:14" x14ac:dyDescent="0.25">
      <c r="B1" t="s">
        <v>64</v>
      </c>
    </row>
    <row r="2" spans="1:14" x14ac:dyDescent="0.25">
      <c r="B2" t="s">
        <v>66</v>
      </c>
    </row>
    <row r="4" spans="1:14" x14ac:dyDescent="0.25">
      <c r="A4" s="15">
        <v>8</v>
      </c>
      <c r="B4" t="s">
        <v>65</v>
      </c>
    </row>
    <row r="6" spans="1:14" x14ac:dyDescent="0.25">
      <c r="B6" s="76" t="s">
        <v>134</v>
      </c>
      <c r="C6" t="s">
        <v>136</v>
      </c>
      <c r="D6" t="s">
        <v>137</v>
      </c>
      <c r="E6" s="45"/>
      <c r="F6" s="75" t="s">
        <v>136</v>
      </c>
      <c r="G6" s="75" t="s">
        <v>134</v>
      </c>
      <c r="H6" s="45"/>
      <c r="I6" s="46"/>
    </row>
    <row r="7" spans="1:14" x14ac:dyDescent="0.25">
      <c r="B7" s="77" t="s">
        <v>94</v>
      </c>
      <c r="C7" s="74">
        <v>2585</v>
      </c>
      <c r="D7" s="74">
        <v>2363.7240000000002</v>
      </c>
      <c r="E7" s="48"/>
      <c r="F7" s="74">
        <v>2585</v>
      </c>
      <c r="G7" s="77" t="s">
        <v>94</v>
      </c>
      <c r="H7" s="48"/>
      <c r="I7" s="49"/>
    </row>
    <row r="8" spans="1:14" x14ac:dyDescent="0.25">
      <c r="B8" s="77" t="s">
        <v>81</v>
      </c>
      <c r="C8" s="74">
        <v>8019</v>
      </c>
      <c r="D8" s="74">
        <v>7332.5735999999988</v>
      </c>
      <c r="E8" s="48"/>
      <c r="F8" s="74">
        <v>8019</v>
      </c>
      <c r="G8" s="77" t="s">
        <v>81</v>
      </c>
      <c r="H8" s="48"/>
      <c r="I8" s="49"/>
    </row>
    <row r="9" spans="1:14" x14ac:dyDescent="0.25">
      <c r="B9" s="77" t="s">
        <v>75</v>
      </c>
      <c r="C9" s="74">
        <v>8938</v>
      </c>
      <c r="D9" s="74">
        <v>8172.9071999999996</v>
      </c>
      <c r="E9" s="48"/>
      <c r="F9" s="74">
        <v>8938</v>
      </c>
      <c r="G9" s="77" t="s">
        <v>75</v>
      </c>
      <c r="H9" s="48"/>
      <c r="I9" s="49"/>
    </row>
    <row r="10" spans="1:14" x14ac:dyDescent="0.25">
      <c r="B10" s="77" t="s">
        <v>88</v>
      </c>
      <c r="C10" s="74">
        <v>4059</v>
      </c>
      <c r="D10" s="74">
        <v>3711.5495999999994</v>
      </c>
      <c r="E10" s="48"/>
      <c r="F10" s="74">
        <v>4059</v>
      </c>
      <c r="G10" s="77" t="s">
        <v>88</v>
      </c>
      <c r="H10" s="48"/>
      <c r="I10" s="49"/>
    </row>
    <row r="11" spans="1:14" x14ac:dyDescent="0.25">
      <c r="B11" s="77" t="s">
        <v>79</v>
      </c>
      <c r="C11" s="74">
        <v>4239</v>
      </c>
      <c r="D11" s="74">
        <v>3876.1415999999999</v>
      </c>
      <c r="E11" s="48"/>
      <c r="F11" s="74">
        <v>4239</v>
      </c>
      <c r="G11" s="77" t="s">
        <v>79</v>
      </c>
      <c r="H11" s="48"/>
      <c r="I11" s="49"/>
    </row>
    <row r="12" spans="1:14" x14ac:dyDescent="0.25">
      <c r="B12" s="77" t="s">
        <v>84</v>
      </c>
      <c r="C12" s="74">
        <v>2965</v>
      </c>
      <c r="D12" s="74">
        <v>2711.1959999999999</v>
      </c>
      <c r="E12" s="48"/>
      <c r="F12" s="74">
        <v>2965</v>
      </c>
      <c r="G12" s="77" t="s">
        <v>84</v>
      </c>
      <c r="H12" s="48"/>
      <c r="I12" s="49"/>
    </row>
    <row r="13" spans="1:14" x14ac:dyDescent="0.25">
      <c r="B13" s="77" t="s">
        <v>73</v>
      </c>
      <c r="C13" s="74">
        <v>8062</v>
      </c>
      <c r="D13" s="74">
        <v>7371.8928000000005</v>
      </c>
      <c r="E13" s="48"/>
      <c r="F13" s="74">
        <v>8062</v>
      </c>
      <c r="G13" s="77" t="s">
        <v>73</v>
      </c>
      <c r="H13" s="48"/>
      <c r="I13" s="49"/>
      <c r="K13" s="74"/>
      <c r="L13" s="77"/>
      <c r="M13" s="74"/>
      <c r="N13" s="74"/>
    </row>
    <row r="14" spans="1:14" x14ac:dyDescent="0.25">
      <c r="B14" s="77" t="s">
        <v>77</v>
      </c>
      <c r="C14" s="74">
        <v>1266</v>
      </c>
      <c r="D14" s="74">
        <v>1157.6304</v>
      </c>
      <c r="E14" s="48"/>
      <c r="F14" s="74">
        <v>1266</v>
      </c>
      <c r="G14" s="77" t="s">
        <v>77</v>
      </c>
      <c r="H14" s="48"/>
      <c r="I14" s="49"/>
      <c r="K14" s="74"/>
      <c r="L14" s="77"/>
      <c r="M14" s="74"/>
      <c r="N14" s="74"/>
    </row>
    <row r="15" spans="1:14" x14ac:dyDescent="0.25">
      <c r="B15" s="77" t="s">
        <v>135</v>
      </c>
      <c r="C15" s="74">
        <v>40133</v>
      </c>
      <c r="D15" s="74">
        <v>36697.6152</v>
      </c>
      <c r="E15" s="48"/>
      <c r="F15" s="79">
        <v>40133</v>
      </c>
      <c r="G15" s="78" t="s">
        <v>135</v>
      </c>
      <c r="H15" s="48"/>
      <c r="I15" s="49"/>
      <c r="K15" s="74"/>
      <c r="L15" s="77"/>
      <c r="M15" s="74"/>
      <c r="N15" s="74"/>
    </row>
    <row r="16" spans="1:14" x14ac:dyDescent="0.25">
      <c r="E16" s="48"/>
      <c r="F16" s="48"/>
      <c r="G16" s="48"/>
      <c r="H16" s="48"/>
      <c r="I16" s="49"/>
      <c r="K16" s="74"/>
      <c r="L16" s="77"/>
      <c r="M16" s="74"/>
      <c r="N16" s="74"/>
    </row>
    <row r="17" spans="1:14" x14ac:dyDescent="0.25">
      <c r="E17" s="48"/>
      <c r="F17" s="48"/>
      <c r="G17" s="48"/>
      <c r="H17" s="48"/>
      <c r="I17" s="49"/>
      <c r="K17" s="74"/>
      <c r="L17" s="77"/>
      <c r="M17" s="74"/>
      <c r="N17" s="74"/>
    </row>
    <row r="18" spans="1:14" x14ac:dyDescent="0.25">
      <c r="E18" s="48"/>
      <c r="F18" s="48"/>
      <c r="G18" s="48"/>
      <c r="H18" s="48"/>
      <c r="I18" s="49"/>
      <c r="K18" s="74"/>
      <c r="L18" s="77"/>
      <c r="M18" s="74"/>
      <c r="N18" s="74"/>
    </row>
    <row r="19" spans="1:14" x14ac:dyDescent="0.25">
      <c r="E19" s="48"/>
      <c r="F19" s="48"/>
      <c r="G19" s="48"/>
      <c r="H19" s="48"/>
      <c r="I19" s="49"/>
      <c r="K19" s="74"/>
      <c r="L19" s="77"/>
      <c r="M19" s="74"/>
      <c r="N19" s="74"/>
    </row>
    <row r="20" spans="1:14" x14ac:dyDescent="0.25">
      <c r="E20" s="48"/>
      <c r="F20" s="48"/>
      <c r="G20" s="48"/>
      <c r="H20" s="48"/>
      <c r="I20" s="49"/>
      <c r="K20" s="74"/>
      <c r="L20" s="77"/>
      <c r="M20" s="74"/>
      <c r="N20" s="74"/>
    </row>
    <row r="21" spans="1:14" x14ac:dyDescent="0.25">
      <c r="E21" s="48"/>
      <c r="F21" s="48"/>
      <c r="G21" s="48"/>
      <c r="H21" s="48"/>
      <c r="I21" s="49"/>
    </row>
    <row r="22" spans="1:14" x14ac:dyDescent="0.25">
      <c r="E22" s="48"/>
      <c r="F22" s="48"/>
      <c r="G22" s="48"/>
      <c r="H22" s="48"/>
      <c r="I22" s="49"/>
    </row>
    <row r="23" spans="1:14" x14ac:dyDescent="0.25">
      <c r="E23" s="48"/>
      <c r="F23" s="48"/>
      <c r="G23" s="48"/>
      <c r="H23" s="48"/>
      <c r="I23" s="49"/>
    </row>
    <row r="24" spans="1:14" x14ac:dyDescent="0.25">
      <c r="B24" s="47"/>
      <c r="C24" s="48"/>
      <c r="D24" s="48"/>
      <c r="E24" s="48"/>
      <c r="F24" s="48"/>
      <c r="G24" s="48"/>
      <c r="H24" s="48"/>
      <c r="I24" s="49"/>
    </row>
    <row r="25" spans="1:14" x14ac:dyDescent="0.25">
      <c r="B25" s="50"/>
      <c r="C25" s="51"/>
      <c r="D25" s="51"/>
      <c r="E25" s="51"/>
      <c r="F25" s="51"/>
      <c r="G25" s="51"/>
      <c r="H25" s="51"/>
      <c r="I25" s="52"/>
    </row>
    <row r="27" spans="1:14" x14ac:dyDescent="0.25">
      <c r="A27" s="15">
        <v>9</v>
      </c>
      <c r="B27" t="s">
        <v>104</v>
      </c>
      <c r="K27" s="34" t="str">
        <f>VLOOKUP(F14,F7:G14,2,FALSE)</f>
        <v>Yellow</v>
      </c>
      <c r="L27">
        <f>MIN(C7:C14)</f>
        <v>1266</v>
      </c>
    </row>
    <row r="28" spans="1:14" x14ac:dyDescent="0.25">
      <c r="B28" t="s">
        <v>105</v>
      </c>
      <c r="K28" s="56" t="str">
        <f>VLOOKUP(L28,F7:G14,2,FALSE)</f>
        <v>Brown</v>
      </c>
      <c r="L28">
        <f>MAX(F7:F14)</f>
        <v>8938</v>
      </c>
    </row>
    <row r="29" spans="1:14" x14ac:dyDescent="0.25">
      <c r="B29" t="s">
        <v>99</v>
      </c>
      <c r="K29" s="57" t="str">
        <f>K27</f>
        <v>Yellow</v>
      </c>
      <c r="L29" s="58" t="str">
        <f>K28</f>
        <v>Brown</v>
      </c>
      <c r="M29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>
      <selection activeCell="F11" sqref="F11"/>
    </sheetView>
  </sheetViews>
  <sheetFormatPr defaultColWidth="11.42578125" defaultRowHeight="15" x14ac:dyDescent="0.25"/>
  <cols>
    <col min="1" max="1" width="10.85546875" style="15"/>
  </cols>
  <sheetData>
    <row r="1" spans="1:5" x14ac:dyDescent="0.25">
      <c r="A1" s="15" t="s">
        <v>67</v>
      </c>
      <c r="B1" t="s">
        <v>68</v>
      </c>
      <c r="C1" t="s">
        <v>69</v>
      </c>
      <c r="D1" t="s">
        <v>70</v>
      </c>
      <c r="E1" t="s">
        <v>71</v>
      </c>
    </row>
    <row r="2" spans="1:5" x14ac:dyDescent="0.25">
      <c r="A2" s="15">
        <v>1</v>
      </c>
      <c r="B2" t="s">
        <v>72</v>
      </c>
      <c r="C2" t="s">
        <v>73</v>
      </c>
      <c r="D2">
        <v>471</v>
      </c>
      <c r="E2" s="16">
        <f>D2*0.9144</f>
        <v>430.68239999999997</v>
      </c>
    </row>
    <row r="3" spans="1:5" x14ac:dyDescent="0.25">
      <c r="A3" s="15">
        <v>2</v>
      </c>
      <c r="B3" t="s">
        <v>74</v>
      </c>
      <c r="C3" t="s">
        <v>75</v>
      </c>
      <c r="D3">
        <v>285</v>
      </c>
      <c r="E3" s="16">
        <f t="shared" ref="E3:E66" si="0">D3*0.9144</f>
        <v>260.60399999999998</v>
      </c>
    </row>
    <row r="4" spans="1:5" x14ac:dyDescent="0.25">
      <c r="A4" s="15">
        <v>3</v>
      </c>
      <c r="B4" t="s">
        <v>76</v>
      </c>
      <c r="C4" t="s">
        <v>77</v>
      </c>
      <c r="D4">
        <v>338</v>
      </c>
      <c r="E4" s="16">
        <f t="shared" si="0"/>
        <v>309.06720000000001</v>
      </c>
    </row>
    <row r="5" spans="1:5" x14ac:dyDescent="0.25">
      <c r="A5" s="15">
        <v>4</v>
      </c>
      <c r="B5" t="s">
        <v>78</v>
      </c>
      <c r="C5" t="s">
        <v>79</v>
      </c>
      <c r="D5">
        <v>285</v>
      </c>
      <c r="E5" s="16">
        <f t="shared" si="0"/>
        <v>260.60399999999998</v>
      </c>
    </row>
    <row r="6" spans="1:5" x14ac:dyDescent="0.25">
      <c r="A6" s="15">
        <v>5</v>
      </c>
      <c r="B6" t="s">
        <v>80</v>
      </c>
      <c r="C6" t="s">
        <v>81</v>
      </c>
      <c r="D6">
        <v>342</v>
      </c>
      <c r="E6" s="16">
        <f t="shared" si="0"/>
        <v>312.72480000000002</v>
      </c>
    </row>
    <row r="7" spans="1:5" x14ac:dyDescent="0.25">
      <c r="A7" s="15">
        <v>6</v>
      </c>
      <c r="B7" t="s">
        <v>82</v>
      </c>
      <c r="C7" t="s">
        <v>75</v>
      </c>
      <c r="D7">
        <v>279</v>
      </c>
      <c r="E7" s="16">
        <f t="shared" si="0"/>
        <v>255.11760000000001</v>
      </c>
    </row>
    <row r="8" spans="1:5" x14ac:dyDescent="0.25">
      <c r="A8" s="15">
        <v>7</v>
      </c>
      <c r="B8" t="s">
        <v>83</v>
      </c>
      <c r="C8" t="s">
        <v>84</v>
      </c>
      <c r="D8">
        <v>154</v>
      </c>
      <c r="E8" s="16">
        <f t="shared" si="0"/>
        <v>140.8176</v>
      </c>
    </row>
    <row r="9" spans="1:5" x14ac:dyDescent="0.25">
      <c r="A9" s="15">
        <v>8</v>
      </c>
      <c r="B9" t="s">
        <v>85</v>
      </c>
      <c r="C9" t="s">
        <v>81</v>
      </c>
      <c r="D9">
        <v>299</v>
      </c>
      <c r="E9" s="16">
        <f t="shared" si="0"/>
        <v>273.40559999999999</v>
      </c>
    </row>
    <row r="10" spans="1:5" x14ac:dyDescent="0.25">
      <c r="A10" s="15">
        <v>9</v>
      </c>
      <c r="B10" t="s">
        <v>85</v>
      </c>
      <c r="C10" t="s">
        <v>81</v>
      </c>
      <c r="D10">
        <v>450</v>
      </c>
      <c r="E10" s="16">
        <f t="shared" si="0"/>
        <v>411.48</v>
      </c>
    </row>
    <row r="11" spans="1:5" x14ac:dyDescent="0.25">
      <c r="A11" s="15">
        <v>10</v>
      </c>
      <c r="B11" t="s">
        <v>85</v>
      </c>
      <c r="C11" t="s">
        <v>81</v>
      </c>
      <c r="D11">
        <v>404</v>
      </c>
      <c r="E11" s="16">
        <f t="shared" si="0"/>
        <v>369.41759999999999</v>
      </c>
    </row>
    <row r="12" spans="1:5" x14ac:dyDescent="0.25">
      <c r="A12" s="15">
        <v>11</v>
      </c>
      <c r="B12" t="s">
        <v>86</v>
      </c>
      <c r="C12" t="s">
        <v>81</v>
      </c>
      <c r="D12">
        <v>419</v>
      </c>
      <c r="E12" s="16">
        <f t="shared" si="0"/>
        <v>383.1336</v>
      </c>
    </row>
    <row r="13" spans="1:5" x14ac:dyDescent="0.25">
      <c r="A13" s="15">
        <v>12</v>
      </c>
      <c r="B13" t="s">
        <v>86</v>
      </c>
      <c r="C13" t="s">
        <v>81</v>
      </c>
      <c r="D13">
        <v>370</v>
      </c>
      <c r="E13" s="16">
        <f t="shared" si="0"/>
        <v>338.32799999999997</v>
      </c>
    </row>
    <row r="14" spans="1:5" x14ac:dyDescent="0.25">
      <c r="A14" s="15">
        <v>13</v>
      </c>
      <c r="B14" t="s">
        <v>87</v>
      </c>
      <c r="C14" t="s">
        <v>88</v>
      </c>
      <c r="D14">
        <v>153</v>
      </c>
      <c r="E14" s="16">
        <f t="shared" si="0"/>
        <v>139.9032</v>
      </c>
    </row>
    <row r="15" spans="1:5" x14ac:dyDescent="0.25">
      <c r="A15" s="15">
        <v>14</v>
      </c>
      <c r="B15" t="s">
        <v>89</v>
      </c>
      <c r="C15" t="s">
        <v>79</v>
      </c>
      <c r="D15">
        <v>173</v>
      </c>
      <c r="E15" s="16">
        <f t="shared" si="0"/>
        <v>158.19120000000001</v>
      </c>
    </row>
    <row r="16" spans="1:5" x14ac:dyDescent="0.25">
      <c r="A16" s="15">
        <v>15</v>
      </c>
      <c r="B16" t="s">
        <v>74</v>
      </c>
      <c r="C16" t="s">
        <v>75</v>
      </c>
      <c r="D16">
        <v>396</v>
      </c>
      <c r="E16" s="16">
        <f t="shared" si="0"/>
        <v>362.10239999999999</v>
      </c>
    </row>
    <row r="17" spans="1:5" x14ac:dyDescent="0.25">
      <c r="A17" s="15">
        <v>16</v>
      </c>
      <c r="B17" t="s">
        <v>82</v>
      </c>
      <c r="C17" t="s">
        <v>75</v>
      </c>
      <c r="D17">
        <v>446</v>
      </c>
      <c r="E17" s="16">
        <f t="shared" si="0"/>
        <v>407.82240000000002</v>
      </c>
    </row>
    <row r="18" spans="1:5" x14ac:dyDescent="0.25">
      <c r="A18" s="15">
        <v>17</v>
      </c>
      <c r="B18" t="s">
        <v>90</v>
      </c>
      <c r="C18" t="s">
        <v>75</v>
      </c>
      <c r="D18">
        <v>222</v>
      </c>
      <c r="E18" s="16">
        <f t="shared" si="0"/>
        <v>202.99680000000001</v>
      </c>
    </row>
    <row r="19" spans="1:5" x14ac:dyDescent="0.25">
      <c r="A19" s="15">
        <v>18</v>
      </c>
      <c r="B19" t="s">
        <v>91</v>
      </c>
      <c r="C19" t="s">
        <v>73</v>
      </c>
      <c r="D19">
        <v>393</v>
      </c>
      <c r="E19" s="16">
        <f t="shared" si="0"/>
        <v>359.35919999999999</v>
      </c>
    </row>
    <row r="20" spans="1:5" x14ac:dyDescent="0.25">
      <c r="A20" s="15">
        <v>19</v>
      </c>
      <c r="B20" t="s">
        <v>86</v>
      </c>
      <c r="C20" t="s">
        <v>81</v>
      </c>
      <c r="D20">
        <v>185</v>
      </c>
      <c r="E20" s="16">
        <f t="shared" si="0"/>
        <v>169.16399999999999</v>
      </c>
    </row>
    <row r="21" spans="1:5" x14ac:dyDescent="0.25">
      <c r="A21" s="15">
        <v>20</v>
      </c>
      <c r="B21" t="s">
        <v>92</v>
      </c>
      <c r="C21" t="s">
        <v>88</v>
      </c>
      <c r="D21">
        <v>412</v>
      </c>
      <c r="E21" s="16">
        <f t="shared" si="0"/>
        <v>376.7328</v>
      </c>
    </row>
    <row r="22" spans="1:5" x14ac:dyDescent="0.25">
      <c r="A22" s="15">
        <v>21</v>
      </c>
      <c r="B22" t="s">
        <v>83</v>
      </c>
      <c r="C22" t="s">
        <v>84</v>
      </c>
      <c r="D22">
        <v>445</v>
      </c>
      <c r="E22" s="16">
        <f t="shared" si="0"/>
        <v>406.90800000000002</v>
      </c>
    </row>
    <row r="23" spans="1:5" x14ac:dyDescent="0.25">
      <c r="A23" s="15">
        <v>22</v>
      </c>
      <c r="B23" t="s">
        <v>87</v>
      </c>
      <c r="C23" t="s">
        <v>88</v>
      </c>
      <c r="D23">
        <v>333</v>
      </c>
      <c r="E23" s="16">
        <f t="shared" si="0"/>
        <v>304.49520000000001</v>
      </c>
    </row>
    <row r="24" spans="1:5" x14ac:dyDescent="0.25">
      <c r="A24" s="15">
        <v>23</v>
      </c>
      <c r="B24" t="s">
        <v>93</v>
      </c>
      <c r="C24" t="s">
        <v>73</v>
      </c>
      <c r="D24">
        <v>414</v>
      </c>
      <c r="E24" s="16">
        <f t="shared" si="0"/>
        <v>378.5616</v>
      </c>
    </row>
    <row r="25" spans="1:5" x14ac:dyDescent="0.25">
      <c r="A25" s="15">
        <v>24</v>
      </c>
      <c r="B25" t="s">
        <v>90</v>
      </c>
      <c r="C25" t="s">
        <v>75</v>
      </c>
      <c r="D25">
        <v>352</v>
      </c>
      <c r="E25" s="16">
        <f t="shared" si="0"/>
        <v>321.86880000000002</v>
      </c>
    </row>
    <row r="26" spans="1:5" x14ac:dyDescent="0.25">
      <c r="A26" s="15">
        <v>25</v>
      </c>
      <c r="B26" t="s">
        <v>86</v>
      </c>
      <c r="C26" t="s">
        <v>81</v>
      </c>
      <c r="D26">
        <v>222</v>
      </c>
      <c r="E26" s="16">
        <f t="shared" si="0"/>
        <v>202.99680000000001</v>
      </c>
    </row>
    <row r="27" spans="1:5" x14ac:dyDescent="0.25">
      <c r="A27" s="15">
        <v>26</v>
      </c>
      <c r="B27" t="s">
        <v>94</v>
      </c>
      <c r="C27" t="s">
        <v>94</v>
      </c>
      <c r="D27">
        <v>324</v>
      </c>
      <c r="E27" s="16">
        <f t="shared" si="0"/>
        <v>296.26560000000001</v>
      </c>
    </row>
    <row r="28" spans="1:5" x14ac:dyDescent="0.25">
      <c r="A28" s="15">
        <v>27</v>
      </c>
      <c r="B28" t="s">
        <v>91</v>
      </c>
      <c r="C28" t="s">
        <v>73</v>
      </c>
      <c r="D28">
        <v>274</v>
      </c>
      <c r="E28" s="16">
        <f t="shared" si="0"/>
        <v>250.54560000000001</v>
      </c>
    </row>
    <row r="29" spans="1:5" x14ac:dyDescent="0.25">
      <c r="A29" s="15">
        <v>28</v>
      </c>
      <c r="B29" t="s">
        <v>92</v>
      </c>
      <c r="C29" t="s">
        <v>88</v>
      </c>
      <c r="D29">
        <v>305</v>
      </c>
      <c r="E29" s="16">
        <f t="shared" si="0"/>
        <v>278.892</v>
      </c>
    </row>
    <row r="30" spans="1:5" x14ac:dyDescent="0.25">
      <c r="A30" s="15">
        <v>29</v>
      </c>
      <c r="B30" t="s">
        <v>95</v>
      </c>
      <c r="C30" t="s">
        <v>88</v>
      </c>
      <c r="D30">
        <v>389</v>
      </c>
      <c r="E30" s="16">
        <f t="shared" si="0"/>
        <v>355.70159999999998</v>
      </c>
    </row>
    <row r="31" spans="1:5" x14ac:dyDescent="0.25">
      <c r="A31" s="15">
        <v>30</v>
      </c>
      <c r="B31" t="s">
        <v>80</v>
      </c>
      <c r="C31" t="s">
        <v>81</v>
      </c>
      <c r="D31">
        <v>278</v>
      </c>
      <c r="E31" s="16">
        <f t="shared" si="0"/>
        <v>254.20320000000001</v>
      </c>
    </row>
    <row r="32" spans="1:5" x14ac:dyDescent="0.25">
      <c r="A32" s="15">
        <v>31</v>
      </c>
      <c r="B32" t="s">
        <v>96</v>
      </c>
      <c r="C32" t="s">
        <v>73</v>
      </c>
      <c r="D32">
        <v>253</v>
      </c>
      <c r="E32" s="16">
        <f t="shared" si="0"/>
        <v>231.3432</v>
      </c>
    </row>
    <row r="33" spans="1:5" x14ac:dyDescent="0.25">
      <c r="A33" s="15">
        <v>32</v>
      </c>
      <c r="B33" t="s">
        <v>90</v>
      </c>
      <c r="C33" t="s">
        <v>75</v>
      </c>
      <c r="D33">
        <v>219</v>
      </c>
      <c r="E33" s="16">
        <f t="shared" si="0"/>
        <v>200.25360000000001</v>
      </c>
    </row>
    <row r="34" spans="1:5" x14ac:dyDescent="0.25">
      <c r="A34" s="15">
        <v>33</v>
      </c>
      <c r="B34" t="s">
        <v>83</v>
      </c>
      <c r="C34" t="s">
        <v>84</v>
      </c>
      <c r="D34">
        <v>224</v>
      </c>
      <c r="E34" s="16">
        <f t="shared" si="0"/>
        <v>204.82560000000001</v>
      </c>
    </row>
    <row r="35" spans="1:5" x14ac:dyDescent="0.25">
      <c r="A35" s="15">
        <v>34</v>
      </c>
      <c r="B35" t="s">
        <v>91</v>
      </c>
      <c r="C35" t="s">
        <v>73</v>
      </c>
      <c r="D35">
        <v>353</v>
      </c>
      <c r="E35" s="16">
        <f t="shared" si="0"/>
        <v>322.78320000000002</v>
      </c>
    </row>
    <row r="36" spans="1:5" x14ac:dyDescent="0.25">
      <c r="A36" s="15">
        <v>35</v>
      </c>
      <c r="B36" t="s">
        <v>89</v>
      </c>
      <c r="C36" t="s">
        <v>79</v>
      </c>
      <c r="D36">
        <v>361</v>
      </c>
      <c r="E36" s="16">
        <f t="shared" si="0"/>
        <v>330.09839999999997</v>
      </c>
    </row>
    <row r="37" spans="1:5" x14ac:dyDescent="0.25">
      <c r="A37" s="15">
        <v>36</v>
      </c>
      <c r="B37" t="s">
        <v>95</v>
      </c>
      <c r="C37" t="s">
        <v>88</v>
      </c>
      <c r="D37">
        <v>440</v>
      </c>
      <c r="E37" s="16">
        <f t="shared" si="0"/>
        <v>402.33600000000001</v>
      </c>
    </row>
    <row r="38" spans="1:5" x14ac:dyDescent="0.25">
      <c r="A38" s="15">
        <v>37</v>
      </c>
      <c r="B38" t="s">
        <v>93</v>
      </c>
      <c r="C38" t="s">
        <v>73</v>
      </c>
      <c r="D38">
        <v>493</v>
      </c>
      <c r="E38" s="16">
        <f t="shared" si="0"/>
        <v>450.79919999999998</v>
      </c>
    </row>
    <row r="39" spans="1:5" x14ac:dyDescent="0.25">
      <c r="A39" s="15">
        <v>38</v>
      </c>
      <c r="B39" t="s">
        <v>78</v>
      </c>
      <c r="C39" t="s">
        <v>79</v>
      </c>
      <c r="D39">
        <v>319</v>
      </c>
      <c r="E39" s="16">
        <f t="shared" si="0"/>
        <v>291.6936</v>
      </c>
    </row>
    <row r="40" spans="1:5" x14ac:dyDescent="0.25">
      <c r="A40" s="15">
        <v>39</v>
      </c>
      <c r="B40" t="s">
        <v>72</v>
      </c>
      <c r="C40" t="s">
        <v>73</v>
      </c>
      <c r="D40">
        <v>297</v>
      </c>
      <c r="E40" s="16">
        <f t="shared" si="0"/>
        <v>271.57679999999999</v>
      </c>
    </row>
    <row r="41" spans="1:5" x14ac:dyDescent="0.25">
      <c r="A41" s="15">
        <v>40</v>
      </c>
      <c r="B41" t="s">
        <v>94</v>
      </c>
      <c r="C41" t="s">
        <v>94</v>
      </c>
      <c r="D41">
        <v>462</v>
      </c>
      <c r="E41" s="16">
        <f t="shared" si="0"/>
        <v>422.45279999999997</v>
      </c>
    </row>
    <row r="42" spans="1:5" x14ac:dyDescent="0.25">
      <c r="A42" s="15">
        <v>41</v>
      </c>
      <c r="B42" t="s">
        <v>85</v>
      </c>
      <c r="C42" t="s">
        <v>81</v>
      </c>
      <c r="D42">
        <v>182</v>
      </c>
      <c r="E42" s="16">
        <f t="shared" si="0"/>
        <v>166.42079999999999</v>
      </c>
    </row>
    <row r="43" spans="1:5" x14ac:dyDescent="0.25">
      <c r="A43" s="15">
        <v>42</v>
      </c>
      <c r="B43" t="s">
        <v>90</v>
      </c>
      <c r="C43" t="s">
        <v>75</v>
      </c>
      <c r="D43">
        <v>385</v>
      </c>
      <c r="E43" s="16">
        <f t="shared" si="0"/>
        <v>352.04399999999998</v>
      </c>
    </row>
    <row r="44" spans="1:5" x14ac:dyDescent="0.25">
      <c r="A44" s="15">
        <v>43</v>
      </c>
      <c r="B44" t="s">
        <v>78</v>
      </c>
      <c r="C44" t="s">
        <v>79</v>
      </c>
      <c r="D44">
        <v>325</v>
      </c>
      <c r="E44" s="16">
        <f t="shared" si="0"/>
        <v>297.18</v>
      </c>
    </row>
    <row r="45" spans="1:5" x14ac:dyDescent="0.25">
      <c r="A45" s="15">
        <v>44</v>
      </c>
      <c r="B45" t="s">
        <v>94</v>
      </c>
      <c r="C45" t="s">
        <v>94</v>
      </c>
      <c r="D45">
        <v>341</v>
      </c>
      <c r="E45" s="16">
        <f t="shared" si="0"/>
        <v>311.81040000000002</v>
      </c>
    </row>
    <row r="46" spans="1:5" x14ac:dyDescent="0.25">
      <c r="A46" s="15">
        <v>45</v>
      </c>
      <c r="B46" t="s">
        <v>97</v>
      </c>
      <c r="C46" t="s">
        <v>84</v>
      </c>
      <c r="D46">
        <v>433</v>
      </c>
      <c r="E46" s="16">
        <f t="shared" si="0"/>
        <v>395.93520000000001</v>
      </c>
    </row>
    <row r="47" spans="1:5" x14ac:dyDescent="0.25">
      <c r="A47" s="15">
        <v>46</v>
      </c>
      <c r="B47" t="s">
        <v>74</v>
      </c>
      <c r="C47" t="s">
        <v>75</v>
      </c>
      <c r="D47">
        <v>355</v>
      </c>
      <c r="E47" s="16">
        <f t="shared" si="0"/>
        <v>324.61200000000002</v>
      </c>
    </row>
    <row r="48" spans="1:5" x14ac:dyDescent="0.25">
      <c r="A48" s="15">
        <v>47</v>
      </c>
      <c r="B48" t="s">
        <v>91</v>
      </c>
      <c r="C48" t="s">
        <v>73</v>
      </c>
      <c r="D48">
        <v>158</v>
      </c>
      <c r="E48" s="16">
        <f t="shared" si="0"/>
        <v>144.4752</v>
      </c>
    </row>
    <row r="49" spans="1:5" x14ac:dyDescent="0.25">
      <c r="A49" s="15">
        <v>48</v>
      </c>
      <c r="B49" t="s">
        <v>72</v>
      </c>
      <c r="C49" t="s">
        <v>73</v>
      </c>
      <c r="D49">
        <v>364</v>
      </c>
      <c r="E49" s="16">
        <f t="shared" si="0"/>
        <v>332.84159999999997</v>
      </c>
    </row>
    <row r="50" spans="1:5" x14ac:dyDescent="0.25">
      <c r="A50" s="15">
        <v>49</v>
      </c>
      <c r="B50" t="s">
        <v>96</v>
      </c>
      <c r="C50" t="s">
        <v>73</v>
      </c>
      <c r="D50">
        <v>314</v>
      </c>
      <c r="E50" s="16">
        <f t="shared" si="0"/>
        <v>287.1216</v>
      </c>
    </row>
    <row r="51" spans="1:5" x14ac:dyDescent="0.25">
      <c r="A51" s="15">
        <v>50</v>
      </c>
      <c r="B51" t="s">
        <v>87</v>
      </c>
      <c r="C51" t="s">
        <v>88</v>
      </c>
      <c r="D51">
        <v>367</v>
      </c>
      <c r="E51" s="16">
        <f t="shared" si="0"/>
        <v>335.58479999999997</v>
      </c>
    </row>
    <row r="52" spans="1:5" x14ac:dyDescent="0.25">
      <c r="A52" s="15">
        <v>51</v>
      </c>
      <c r="B52" t="s">
        <v>90</v>
      </c>
      <c r="C52" t="s">
        <v>75</v>
      </c>
      <c r="D52">
        <v>328</v>
      </c>
      <c r="E52" s="16">
        <f t="shared" si="0"/>
        <v>299.92320000000001</v>
      </c>
    </row>
    <row r="53" spans="1:5" x14ac:dyDescent="0.25">
      <c r="A53" s="15">
        <v>52</v>
      </c>
      <c r="B53" t="s">
        <v>76</v>
      </c>
      <c r="C53" t="s">
        <v>77</v>
      </c>
      <c r="D53">
        <v>247</v>
      </c>
      <c r="E53" s="16">
        <f t="shared" si="0"/>
        <v>225.85679999999999</v>
      </c>
    </row>
    <row r="54" spans="1:5" x14ac:dyDescent="0.25">
      <c r="A54" s="15">
        <v>53</v>
      </c>
      <c r="B54" t="s">
        <v>90</v>
      </c>
      <c r="C54" t="s">
        <v>75</v>
      </c>
      <c r="D54">
        <v>479</v>
      </c>
      <c r="E54" s="16">
        <f t="shared" si="0"/>
        <v>437.99759999999998</v>
      </c>
    </row>
    <row r="55" spans="1:5" x14ac:dyDescent="0.25">
      <c r="A55" s="15">
        <v>54</v>
      </c>
      <c r="B55" t="s">
        <v>76</v>
      </c>
      <c r="C55" t="s">
        <v>77</v>
      </c>
      <c r="D55">
        <v>243</v>
      </c>
      <c r="E55" s="16">
        <f t="shared" si="0"/>
        <v>222.19919999999999</v>
      </c>
    </row>
    <row r="56" spans="1:5" x14ac:dyDescent="0.25">
      <c r="A56" s="15">
        <v>55</v>
      </c>
      <c r="B56" t="s">
        <v>89</v>
      </c>
      <c r="C56" t="s">
        <v>79</v>
      </c>
      <c r="D56">
        <v>256</v>
      </c>
      <c r="E56" s="16">
        <f t="shared" si="0"/>
        <v>234.0864</v>
      </c>
    </row>
    <row r="57" spans="1:5" x14ac:dyDescent="0.25">
      <c r="A57" s="15">
        <v>56</v>
      </c>
      <c r="B57" t="s">
        <v>98</v>
      </c>
      <c r="C57" t="s">
        <v>81</v>
      </c>
      <c r="D57">
        <v>342</v>
      </c>
      <c r="E57" s="16">
        <f t="shared" si="0"/>
        <v>312.72480000000002</v>
      </c>
    </row>
    <row r="58" spans="1:5" x14ac:dyDescent="0.25">
      <c r="A58" s="15">
        <v>57</v>
      </c>
      <c r="B58" t="s">
        <v>72</v>
      </c>
      <c r="C58" t="s">
        <v>73</v>
      </c>
      <c r="D58">
        <v>176</v>
      </c>
      <c r="E58" s="16">
        <f t="shared" si="0"/>
        <v>160.93440000000001</v>
      </c>
    </row>
    <row r="59" spans="1:5" x14ac:dyDescent="0.25">
      <c r="A59" s="15">
        <v>58</v>
      </c>
      <c r="B59" t="s">
        <v>94</v>
      </c>
      <c r="C59" t="s">
        <v>94</v>
      </c>
      <c r="D59">
        <v>345</v>
      </c>
      <c r="E59" s="16">
        <f t="shared" si="0"/>
        <v>315.46800000000002</v>
      </c>
    </row>
    <row r="60" spans="1:5" x14ac:dyDescent="0.25">
      <c r="A60" s="15">
        <v>59</v>
      </c>
      <c r="B60" t="s">
        <v>74</v>
      </c>
      <c r="C60" t="s">
        <v>75</v>
      </c>
      <c r="D60">
        <v>393</v>
      </c>
      <c r="E60" s="16">
        <f t="shared" si="0"/>
        <v>359.35919999999999</v>
      </c>
    </row>
    <row r="61" spans="1:5" x14ac:dyDescent="0.25">
      <c r="A61" s="15">
        <v>60</v>
      </c>
      <c r="B61" t="s">
        <v>74</v>
      </c>
      <c r="C61" t="s">
        <v>75</v>
      </c>
      <c r="D61">
        <v>329</v>
      </c>
      <c r="E61" s="16">
        <f t="shared" si="0"/>
        <v>300.83760000000001</v>
      </c>
    </row>
    <row r="62" spans="1:5" x14ac:dyDescent="0.25">
      <c r="A62" s="15">
        <v>61</v>
      </c>
      <c r="B62" t="s">
        <v>78</v>
      </c>
      <c r="C62" t="s">
        <v>79</v>
      </c>
      <c r="D62">
        <v>362</v>
      </c>
      <c r="E62" s="16">
        <f t="shared" si="0"/>
        <v>331.01279999999997</v>
      </c>
    </row>
    <row r="63" spans="1:5" x14ac:dyDescent="0.25">
      <c r="A63" s="15">
        <v>62</v>
      </c>
      <c r="B63" t="s">
        <v>90</v>
      </c>
      <c r="C63" t="s">
        <v>75</v>
      </c>
      <c r="D63">
        <v>495</v>
      </c>
      <c r="E63" s="16">
        <f t="shared" si="0"/>
        <v>452.62799999999999</v>
      </c>
    </row>
    <row r="64" spans="1:5" x14ac:dyDescent="0.25">
      <c r="A64" s="15">
        <v>63</v>
      </c>
      <c r="B64" t="s">
        <v>72</v>
      </c>
      <c r="C64" t="s">
        <v>73</v>
      </c>
      <c r="D64">
        <v>349</v>
      </c>
      <c r="E64" s="16">
        <f t="shared" si="0"/>
        <v>319.12560000000002</v>
      </c>
    </row>
    <row r="65" spans="1:5" x14ac:dyDescent="0.25">
      <c r="A65" s="15">
        <v>64</v>
      </c>
      <c r="B65" t="s">
        <v>87</v>
      </c>
      <c r="C65" t="s">
        <v>88</v>
      </c>
      <c r="D65">
        <v>246</v>
      </c>
      <c r="E65" s="16">
        <f t="shared" si="0"/>
        <v>224.94239999999999</v>
      </c>
    </row>
    <row r="66" spans="1:5" x14ac:dyDescent="0.25">
      <c r="A66" s="15">
        <v>65</v>
      </c>
      <c r="B66" t="s">
        <v>74</v>
      </c>
      <c r="C66" t="s">
        <v>75</v>
      </c>
      <c r="D66">
        <v>441</v>
      </c>
      <c r="E66" s="16">
        <f t="shared" si="0"/>
        <v>403.25040000000001</v>
      </c>
    </row>
    <row r="67" spans="1:5" x14ac:dyDescent="0.25">
      <c r="A67" s="15">
        <v>66</v>
      </c>
      <c r="B67" t="s">
        <v>92</v>
      </c>
      <c r="C67" t="s">
        <v>88</v>
      </c>
      <c r="D67">
        <v>386</v>
      </c>
      <c r="E67" s="16">
        <f t="shared" ref="E67:E126" si="1">D67*0.9144</f>
        <v>352.95839999999998</v>
      </c>
    </row>
    <row r="68" spans="1:5" x14ac:dyDescent="0.25">
      <c r="A68" s="15">
        <v>67</v>
      </c>
      <c r="B68" t="s">
        <v>96</v>
      </c>
      <c r="C68" t="s">
        <v>73</v>
      </c>
      <c r="D68">
        <v>175</v>
      </c>
      <c r="E68" s="16">
        <f t="shared" si="1"/>
        <v>160.02000000000001</v>
      </c>
    </row>
    <row r="69" spans="1:5" x14ac:dyDescent="0.25">
      <c r="A69" s="15">
        <v>68</v>
      </c>
      <c r="B69" t="s">
        <v>76</v>
      </c>
      <c r="C69" t="s">
        <v>77</v>
      </c>
      <c r="D69">
        <v>190</v>
      </c>
      <c r="E69" s="16">
        <f t="shared" si="1"/>
        <v>173.73599999999999</v>
      </c>
    </row>
    <row r="70" spans="1:5" x14ac:dyDescent="0.25">
      <c r="A70" s="15">
        <v>69</v>
      </c>
      <c r="B70" t="s">
        <v>78</v>
      </c>
      <c r="C70" t="s">
        <v>79</v>
      </c>
      <c r="D70">
        <v>486</v>
      </c>
      <c r="E70" s="16">
        <f t="shared" si="1"/>
        <v>444.39839999999998</v>
      </c>
    </row>
    <row r="71" spans="1:5" x14ac:dyDescent="0.25">
      <c r="A71" s="15">
        <v>70</v>
      </c>
      <c r="B71" t="s">
        <v>96</v>
      </c>
      <c r="C71" t="s">
        <v>73</v>
      </c>
      <c r="D71">
        <v>336</v>
      </c>
      <c r="E71" s="16">
        <f t="shared" si="1"/>
        <v>307.23840000000001</v>
      </c>
    </row>
    <row r="72" spans="1:5" x14ac:dyDescent="0.25">
      <c r="A72" s="15">
        <v>71</v>
      </c>
      <c r="B72" t="s">
        <v>82</v>
      </c>
      <c r="C72" t="s">
        <v>75</v>
      </c>
      <c r="D72">
        <v>436</v>
      </c>
      <c r="E72" s="16">
        <f t="shared" si="1"/>
        <v>398.67840000000001</v>
      </c>
    </row>
    <row r="73" spans="1:5" x14ac:dyDescent="0.25">
      <c r="A73" s="15">
        <v>72</v>
      </c>
      <c r="B73" t="s">
        <v>80</v>
      </c>
      <c r="C73" t="s">
        <v>81</v>
      </c>
      <c r="D73">
        <v>496</v>
      </c>
      <c r="E73" s="16">
        <f t="shared" si="1"/>
        <v>453.54239999999999</v>
      </c>
    </row>
    <row r="74" spans="1:5" x14ac:dyDescent="0.25">
      <c r="A74" s="15">
        <v>73</v>
      </c>
      <c r="B74" t="s">
        <v>96</v>
      </c>
      <c r="C74" t="s">
        <v>73</v>
      </c>
      <c r="D74">
        <v>303</v>
      </c>
      <c r="E74" s="16">
        <f t="shared" si="1"/>
        <v>277.06319999999999</v>
      </c>
    </row>
    <row r="75" spans="1:5" x14ac:dyDescent="0.25">
      <c r="A75" s="15">
        <v>74</v>
      </c>
      <c r="B75" t="s">
        <v>96</v>
      </c>
      <c r="C75" t="s">
        <v>73</v>
      </c>
      <c r="D75">
        <v>389</v>
      </c>
      <c r="E75" s="16">
        <f t="shared" si="1"/>
        <v>355.70159999999998</v>
      </c>
    </row>
    <row r="76" spans="1:5" x14ac:dyDescent="0.25">
      <c r="A76" s="15">
        <v>75</v>
      </c>
      <c r="B76" t="s">
        <v>72</v>
      </c>
      <c r="C76" t="s">
        <v>73</v>
      </c>
      <c r="D76">
        <v>415</v>
      </c>
      <c r="E76" s="16">
        <f t="shared" si="1"/>
        <v>379.476</v>
      </c>
    </row>
    <row r="77" spans="1:5" x14ac:dyDescent="0.25">
      <c r="A77" s="15">
        <v>76</v>
      </c>
      <c r="B77" t="s">
        <v>91</v>
      </c>
      <c r="C77" t="s">
        <v>73</v>
      </c>
      <c r="D77">
        <v>352</v>
      </c>
      <c r="E77" s="16">
        <f t="shared" si="1"/>
        <v>321.86880000000002</v>
      </c>
    </row>
    <row r="78" spans="1:5" x14ac:dyDescent="0.25">
      <c r="A78" s="15">
        <v>77</v>
      </c>
      <c r="B78" t="s">
        <v>87</v>
      </c>
      <c r="C78" t="s">
        <v>88</v>
      </c>
      <c r="D78">
        <v>154</v>
      </c>
      <c r="E78" s="16">
        <f t="shared" si="1"/>
        <v>140.8176</v>
      </c>
    </row>
    <row r="79" spans="1:5" x14ac:dyDescent="0.25">
      <c r="A79" s="15">
        <v>78</v>
      </c>
      <c r="B79" t="s">
        <v>82</v>
      </c>
      <c r="C79" t="s">
        <v>75</v>
      </c>
      <c r="D79">
        <v>160</v>
      </c>
      <c r="E79" s="16">
        <f t="shared" si="1"/>
        <v>146.304</v>
      </c>
    </row>
    <row r="80" spans="1:5" x14ac:dyDescent="0.25">
      <c r="A80" s="15">
        <v>79</v>
      </c>
      <c r="B80" t="s">
        <v>97</v>
      </c>
      <c r="C80" t="s">
        <v>84</v>
      </c>
      <c r="D80">
        <v>465</v>
      </c>
      <c r="E80" s="16">
        <f t="shared" si="1"/>
        <v>425.19599999999997</v>
      </c>
    </row>
    <row r="81" spans="1:5" x14ac:dyDescent="0.25">
      <c r="A81" s="15">
        <v>80</v>
      </c>
      <c r="B81" t="s">
        <v>80</v>
      </c>
      <c r="C81" t="s">
        <v>81</v>
      </c>
      <c r="D81">
        <v>235</v>
      </c>
      <c r="E81" s="16">
        <f t="shared" si="1"/>
        <v>214.88399999999999</v>
      </c>
    </row>
    <row r="82" spans="1:5" x14ac:dyDescent="0.25">
      <c r="A82" s="15">
        <v>81</v>
      </c>
      <c r="B82" t="s">
        <v>76</v>
      </c>
      <c r="C82" t="s">
        <v>77</v>
      </c>
      <c r="D82">
        <v>248</v>
      </c>
      <c r="E82" s="16">
        <f t="shared" si="1"/>
        <v>226.77119999999999</v>
      </c>
    </row>
    <row r="83" spans="1:5" x14ac:dyDescent="0.25">
      <c r="A83" s="15">
        <v>82</v>
      </c>
      <c r="B83" t="s">
        <v>91</v>
      </c>
      <c r="C83" t="s">
        <v>73</v>
      </c>
      <c r="D83">
        <v>339</v>
      </c>
      <c r="E83" s="16">
        <f t="shared" si="1"/>
        <v>309.98160000000001</v>
      </c>
    </row>
    <row r="84" spans="1:5" x14ac:dyDescent="0.25">
      <c r="A84" s="15">
        <v>83</v>
      </c>
      <c r="B84" t="s">
        <v>92</v>
      </c>
      <c r="C84" t="s">
        <v>88</v>
      </c>
      <c r="D84">
        <v>436</v>
      </c>
      <c r="E84" s="16">
        <f t="shared" si="1"/>
        <v>398.67840000000001</v>
      </c>
    </row>
    <row r="85" spans="1:5" x14ac:dyDescent="0.25">
      <c r="A85" s="15">
        <v>84</v>
      </c>
      <c r="B85" t="s">
        <v>95</v>
      </c>
      <c r="C85" t="s">
        <v>88</v>
      </c>
      <c r="D85">
        <v>194</v>
      </c>
      <c r="E85" s="16">
        <f t="shared" si="1"/>
        <v>177.39359999999999</v>
      </c>
    </row>
    <row r="86" spans="1:5" x14ac:dyDescent="0.25">
      <c r="A86" s="15">
        <v>85</v>
      </c>
      <c r="B86" t="s">
        <v>83</v>
      </c>
      <c r="C86" t="s">
        <v>84</v>
      </c>
      <c r="D86">
        <v>309</v>
      </c>
      <c r="E86" s="16">
        <f t="shared" si="1"/>
        <v>282.5496</v>
      </c>
    </row>
    <row r="87" spans="1:5" x14ac:dyDescent="0.25">
      <c r="A87" s="15">
        <v>86</v>
      </c>
      <c r="B87" t="s">
        <v>87</v>
      </c>
      <c r="C87" t="s">
        <v>88</v>
      </c>
      <c r="D87">
        <v>244</v>
      </c>
      <c r="E87" s="16">
        <f t="shared" si="1"/>
        <v>223.11359999999999</v>
      </c>
    </row>
    <row r="88" spans="1:5" x14ac:dyDescent="0.25">
      <c r="A88" s="15">
        <v>87</v>
      </c>
      <c r="B88" t="s">
        <v>96</v>
      </c>
      <c r="C88" t="s">
        <v>73</v>
      </c>
      <c r="D88">
        <v>293</v>
      </c>
      <c r="E88" s="16">
        <f t="shared" si="1"/>
        <v>267.91919999999999</v>
      </c>
    </row>
    <row r="89" spans="1:5" x14ac:dyDescent="0.25">
      <c r="A89" s="15">
        <v>88</v>
      </c>
      <c r="B89" t="s">
        <v>74</v>
      </c>
      <c r="C89" t="s">
        <v>75</v>
      </c>
      <c r="D89">
        <v>229</v>
      </c>
      <c r="E89" s="16">
        <f t="shared" si="1"/>
        <v>209.39760000000001</v>
      </c>
    </row>
    <row r="90" spans="1:5" x14ac:dyDescent="0.25">
      <c r="A90" s="15">
        <v>89</v>
      </c>
      <c r="B90" t="s">
        <v>90</v>
      </c>
      <c r="C90" t="s">
        <v>75</v>
      </c>
      <c r="D90">
        <v>311</v>
      </c>
      <c r="E90" s="16">
        <f t="shared" si="1"/>
        <v>284.3784</v>
      </c>
    </row>
    <row r="91" spans="1:5" x14ac:dyDescent="0.25">
      <c r="A91" s="15">
        <v>90</v>
      </c>
      <c r="B91" t="s">
        <v>89</v>
      </c>
      <c r="C91" t="s">
        <v>79</v>
      </c>
      <c r="D91">
        <v>319</v>
      </c>
      <c r="E91" s="16">
        <f t="shared" si="1"/>
        <v>291.6936</v>
      </c>
    </row>
    <row r="92" spans="1:5" x14ac:dyDescent="0.25">
      <c r="A92" s="15">
        <v>91</v>
      </c>
      <c r="B92" t="s">
        <v>93</v>
      </c>
      <c r="C92" t="s">
        <v>73</v>
      </c>
      <c r="D92">
        <v>275</v>
      </c>
      <c r="E92" s="16">
        <f t="shared" si="1"/>
        <v>251.46</v>
      </c>
    </row>
    <row r="93" spans="1:5" x14ac:dyDescent="0.25">
      <c r="A93" s="15">
        <v>92</v>
      </c>
      <c r="B93" t="s">
        <v>89</v>
      </c>
      <c r="C93" t="s">
        <v>79</v>
      </c>
      <c r="D93">
        <v>390</v>
      </c>
      <c r="E93" s="16">
        <f t="shared" si="1"/>
        <v>356.61599999999999</v>
      </c>
    </row>
    <row r="94" spans="1:5" x14ac:dyDescent="0.25">
      <c r="A94" s="15">
        <v>93</v>
      </c>
      <c r="B94" t="s">
        <v>80</v>
      </c>
      <c r="C94" t="s">
        <v>81</v>
      </c>
      <c r="D94">
        <v>242</v>
      </c>
      <c r="E94" s="16">
        <f t="shared" si="1"/>
        <v>221.28479999999999</v>
      </c>
    </row>
    <row r="95" spans="1:5" x14ac:dyDescent="0.25">
      <c r="A95" s="15">
        <v>94</v>
      </c>
      <c r="B95" t="s">
        <v>74</v>
      </c>
      <c r="C95" t="s">
        <v>75</v>
      </c>
      <c r="D95">
        <v>163</v>
      </c>
      <c r="E95" s="16">
        <f t="shared" si="1"/>
        <v>149.0472</v>
      </c>
    </row>
    <row r="96" spans="1:5" x14ac:dyDescent="0.25">
      <c r="A96" s="15">
        <v>95</v>
      </c>
      <c r="B96" t="s">
        <v>89</v>
      </c>
      <c r="C96" t="s">
        <v>79</v>
      </c>
      <c r="D96">
        <v>364</v>
      </c>
      <c r="E96" s="16">
        <f t="shared" si="1"/>
        <v>332.84159999999997</v>
      </c>
    </row>
    <row r="97" spans="1:5" x14ac:dyDescent="0.25">
      <c r="A97" s="15">
        <v>96</v>
      </c>
      <c r="B97" t="s">
        <v>85</v>
      </c>
      <c r="C97" t="s">
        <v>81</v>
      </c>
      <c r="D97">
        <v>292</v>
      </c>
      <c r="E97" s="16">
        <f t="shared" si="1"/>
        <v>267.00479999999999</v>
      </c>
    </row>
    <row r="98" spans="1:5" x14ac:dyDescent="0.25">
      <c r="A98" s="15">
        <v>97</v>
      </c>
      <c r="B98" t="s">
        <v>78</v>
      </c>
      <c r="C98" t="s">
        <v>79</v>
      </c>
      <c r="D98">
        <v>204</v>
      </c>
      <c r="E98" s="16">
        <f t="shared" si="1"/>
        <v>186.5376</v>
      </c>
    </row>
    <row r="99" spans="1:5" x14ac:dyDescent="0.25">
      <c r="A99" s="15">
        <v>98</v>
      </c>
      <c r="B99" t="s">
        <v>94</v>
      </c>
      <c r="C99" t="s">
        <v>94</v>
      </c>
      <c r="D99">
        <v>449</v>
      </c>
      <c r="E99" s="16">
        <f t="shared" si="1"/>
        <v>410.56560000000002</v>
      </c>
    </row>
    <row r="100" spans="1:5" x14ac:dyDescent="0.25">
      <c r="A100" s="15">
        <v>99</v>
      </c>
      <c r="B100" t="s">
        <v>94</v>
      </c>
      <c r="C100" t="s">
        <v>94</v>
      </c>
      <c r="D100">
        <v>281</v>
      </c>
      <c r="E100" s="16">
        <f t="shared" si="1"/>
        <v>256.94639999999998</v>
      </c>
    </row>
    <row r="101" spans="1:5" x14ac:dyDescent="0.25">
      <c r="A101" s="15">
        <v>100</v>
      </c>
      <c r="B101" t="s">
        <v>97</v>
      </c>
      <c r="C101" t="s">
        <v>84</v>
      </c>
      <c r="D101">
        <v>162</v>
      </c>
      <c r="E101" s="16">
        <f t="shared" si="1"/>
        <v>148.1328</v>
      </c>
    </row>
    <row r="102" spans="1:5" x14ac:dyDescent="0.25">
      <c r="A102" s="15">
        <v>101</v>
      </c>
      <c r="B102" t="s">
        <v>89</v>
      </c>
      <c r="C102" t="s">
        <v>79</v>
      </c>
      <c r="D102">
        <v>182</v>
      </c>
      <c r="E102" s="16">
        <f t="shared" si="1"/>
        <v>166.42079999999999</v>
      </c>
    </row>
    <row r="103" spans="1:5" x14ac:dyDescent="0.25">
      <c r="A103" s="15">
        <v>102</v>
      </c>
      <c r="B103" t="s">
        <v>98</v>
      </c>
      <c r="C103" t="s">
        <v>81</v>
      </c>
      <c r="D103">
        <v>491</v>
      </c>
      <c r="E103" s="16">
        <f t="shared" si="1"/>
        <v>448.97039999999998</v>
      </c>
    </row>
    <row r="104" spans="1:5" x14ac:dyDescent="0.25">
      <c r="A104" s="15">
        <v>103</v>
      </c>
      <c r="B104" t="s">
        <v>86</v>
      </c>
      <c r="C104" t="s">
        <v>81</v>
      </c>
      <c r="D104">
        <v>212</v>
      </c>
      <c r="E104" s="16">
        <f t="shared" si="1"/>
        <v>193.8528</v>
      </c>
    </row>
    <row r="105" spans="1:5" x14ac:dyDescent="0.25">
      <c r="A105" s="15">
        <v>104</v>
      </c>
      <c r="B105" t="s">
        <v>90</v>
      </c>
      <c r="C105" t="s">
        <v>75</v>
      </c>
      <c r="D105">
        <v>375</v>
      </c>
      <c r="E105" s="16">
        <f t="shared" si="1"/>
        <v>342.9</v>
      </c>
    </row>
    <row r="106" spans="1:5" x14ac:dyDescent="0.25">
      <c r="A106" s="15">
        <v>105</v>
      </c>
      <c r="B106" t="s">
        <v>86</v>
      </c>
      <c r="C106" t="s">
        <v>81</v>
      </c>
      <c r="D106">
        <v>181</v>
      </c>
      <c r="E106" s="16">
        <f t="shared" si="1"/>
        <v>165.50639999999999</v>
      </c>
    </row>
    <row r="107" spans="1:5" x14ac:dyDescent="0.25">
      <c r="A107" s="15">
        <v>106</v>
      </c>
      <c r="B107" t="s">
        <v>98</v>
      </c>
      <c r="C107" t="s">
        <v>81</v>
      </c>
      <c r="D107">
        <v>288</v>
      </c>
      <c r="E107" s="16">
        <f t="shared" si="1"/>
        <v>263.34719999999999</v>
      </c>
    </row>
    <row r="108" spans="1:5" x14ac:dyDescent="0.25">
      <c r="A108" s="15">
        <v>107</v>
      </c>
      <c r="B108" t="s">
        <v>90</v>
      </c>
      <c r="C108" t="s">
        <v>75</v>
      </c>
      <c r="D108">
        <v>368</v>
      </c>
      <c r="E108" s="16">
        <f t="shared" si="1"/>
        <v>336.49919999999997</v>
      </c>
    </row>
    <row r="109" spans="1:5" x14ac:dyDescent="0.25">
      <c r="A109" s="15">
        <v>108</v>
      </c>
      <c r="B109" t="s">
        <v>82</v>
      </c>
      <c r="C109" t="s">
        <v>75</v>
      </c>
      <c r="D109">
        <v>485</v>
      </c>
      <c r="E109" s="16">
        <f t="shared" si="1"/>
        <v>443.48399999999998</v>
      </c>
    </row>
    <row r="110" spans="1:5" x14ac:dyDescent="0.25">
      <c r="A110" s="15">
        <v>109</v>
      </c>
      <c r="B110" t="s">
        <v>98</v>
      </c>
      <c r="C110" t="s">
        <v>81</v>
      </c>
      <c r="D110">
        <v>475</v>
      </c>
      <c r="E110" s="16">
        <f t="shared" si="1"/>
        <v>434.34</v>
      </c>
    </row>
    <row r="111" spans="1:5" x14ac:dyDescent="0.25">
      <c r="A111" s="15">
        <v>110</v>
      </c>
      <c r="B111" t="s">
        <v>86</v>
      </c>
      <c r="C111" t="s">
        <v>81</v>
      </c>
      <c r="D111">
        <v>187</v>
      </c>
      <c r="E111" s="16">
        <f t="shared" si="1"/>
        <v>170.99279999999999</v>
      </c>
    </row>
    <row r="112" spans="1:5" x14ac:dyDescent="0.25">
      <c r="A112" s="15">
        <v>111</v>
      </c>
      <c r="B112" t="s">
        <v>94</v>
      </c>
      <c r="C112" t="s">
        <v>94</v>
      </c>
      <c r="D112">
        <v>192</v>
      </c>
      <c r="E112" s="16">
        <f t="shared" si="1"/>
        <v>175.56479999999999</v>
      </c>
    </row>
    <row r="113" spans="1:5" x14ac:dyDescent="0.25">
      <c r="A113" s="15">
        <v>112</v>
      </c>
      <c r="B113" t="s">
        <v>89</v>
      </c>
      <c r="C113" t="s">
        <v>79</v>
      </c>
      <c r="D113">
        <v>213</v>
      </c>
      <c r="E113" s="16">
        <f t="shared" si="1"/>
        <v>194.7672</v>
      </c>
    </row>
    <row r="114" spans="1:5" x14ac:dyDescent="0.25">
      <c r="A114" s="15">
        <v>113</v>
      </c>
      <c r="B114" t="s">
        <v>80</v>
      </c>
      <c r="C114" t="s">
        <v>81</v>
      </c>
      <c r="D114">
        <v>360</v>
      </c>
      <c r="E114" s="16">
        <f t="shared" si="1"/>
        <v>329.18399999999997</v>
      </c>
    </row>
    <row r="115" spans="1:5" x14ac:dyDescent="0.25">
      <c r="A115" s="15">
        <v>114</v>
      </c>
      <c r="B115" t="s">
        <v>97</v>
      </c>
      <c r="C115" t="s">
        <v>84</v>
      </c>
      <c r="D115">
        <v>336</v>
      </c>
      <c r="E115" s="16">
        <f t="shared" si="1"/>
        <v>307.23840000000001</v>
      </c>
    </row>
    <row r="116" spans="1:5" x14ac:dyDescent="0.25">
      <c r="A116" s="15">
        <v>115</v>
      </c>
      <c r="B116" t="s">
        <v>72</v>
      </c>
      <c r="C116" t="s">
        <v>73</v>
      </c>
      <c r="D116">
        <v>379</v>
      </c>
      <c r="E116" s="16">
        <f t="shared" si="1"/>
        <v>346.55759999999998</v>
      </c>
    </row>
    <row r="117" spans="1:5" x14ac:dyDescent="0.25">
      <c r="A117" s="15">
        <v>116</v>
      </c>
      <c r="B117" t="s">
        <v>86</v>
      </c>
      <c r="C117" t="s">
        <v>81</v>
      </c>
      <c r="D117">
        <v>411</v>
      </c>
      <c r="E117" s="16">
        <f t="shared" si="1"/>
        <v>375.8184</v>
      </c>
    </row>
    <row r="118" spans="1:5" x14ac:dyDescent="0.25">
      <c r="A118" s="15">
        <v>117</v>
      </c>
      <c r="B118" t="s">
        <v>85</v>
      </c>
      <c r="C118" t="s">
        <v>81</v>
      </c>
      <c r="D118">
        <v>217</v>
      </c>
      <c r="E118" s="16">
        <f t="shared" si="1"/>
        <v>198.4248</v>
      </c>
    </row>
    <row r="119" spans="1:5" x14ac:dyDescent="0.25">
      <c r="A119" s="15">
        <v>118</v>
      </c>
      <c r="B119" t="s">
        <v>97</v>
      </c>
      <c r="C119" t="s">
        <v>84</v>
      </c>
      <c r="D119">
        <v>246</v>
      </c>
      <c r="E119" s="16">
        <f t="shared" si="1"/>
        <v>224.94239999999999</v>
      </c>
    </row>
    <row r="120" spans="1:5" x14ac:dyDescent="0.25">
      <c r="A120" s="15">
        <v>119</v>
      </c>
      <c r="B120" t="s">
        <v>94</v>
      </c>
      <c r="C120" t="s">
        <v>94</v>
      </c>
      <c r="D120">
        <v>191</v>
      </c>
      <c r="E120" s="16">
        <f t="shared" si="1"/>
        <v>174.65039999999999</v>
      </c>
    </row>
    <row r="121" spans="1:5" x14ac:dyDescent="0.25">
      <c r="A121" s="15">
        <v>120</v>
      </c>
      <c r="B121" t="s">
        <v>83</v>
      </c>
      <c r="C121" t="s">
        <v>84</v>
      </c>
      <c r="D121">
        <v>191</v>
      </c>
      <c r="E121" s="16">
        <f t="shared" si="1"/>
        <v>174.65039999999999</v>
      </c>
    </row>
    <row r="122" spans="1:5" x14ac:dyDescent="0.25">
      <c r="A122" s="15">
        <v>121</v>
      </c>
      <c r="B122" t="s">
        <v>91</v>
      </c>
      <c r="C122" t="s">
        <v>73</v>
      </c>
      <c r="D122">
        <v>497</v>
      </c>
      <c r="E122" s="16">
        <f t="shared" si="1"/>
        <v>454.45679999999999</v>
      </c>
    </row>
    <row r="123" spans="1:5" x14ac:dyDescent="0.25">
      <c r="A123" s="15">
        <v>122</v>
      </c>
      <c r="B123" t="s">
        <v>90</v>
      </c>
      <c r="C123" t="s">
        <v>75</v>
      </c>
      <c r="D123">
        <v>246</v>
      </c>
      <c r="E123" s="16">
        <f t="shared" si="1"/>
        <v>224.94239999999999</v>
      </c>
    </row>
    <row r="124" spans="1:5" x14ac:dyDescent="0.25">
      <c r="A124" s="15">
        <v>123</v>
      </c>
      <c r="B124" t="s">
        <v>80</v>
      </c>
      <c r="C124" t="s">
        <v>81</v>
      </c>
      <c r="D124">
        <v>439</v>
      </c>
      <c r="E124" s="16">
        <f t="shared" si="1"/>
        <v>401.42160000000001</v>
      </c>
    </row>
    <row r="125" spans="1:5" x14ac:dyDescent="0.25">
      <c r="A125" s="15">
        <v>124</v>
      </c>
      <c r="B125" t="s">
        <v>82</v>
      </c>
      <c r="C125" t="s">
        <v>75</v>
      </c>
      <c r="D125">
        <v>334</v>
      </c>
      <c r="E125" s="16">
        <f t="shared" si="1"/>
        <v>305.40960000000001</v>
      </c>
    </row>
    <row r="126" spans="1:5" x14ac:dyDescent="0.25">
      <c r="A126" s="15">
        <v>125</v>
      </c>
      <c r="B126" t="s">
        <v>85</v>
      </c>
      <c r="C126" t="s">
        <v>75</v>
      </c>
      <c r="D126">
        <v>427</v>
      </c>
      <c r="E126" s="16">
        <f t="shared" si="1"/>
        <v>390.44880000000001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showGridLines="0" zoomScale="70" zoomScaleNormal="70" workbookViewId="0">
      <selection activeCell="B15" sqref="B15"/>
    </sheetView>
  </sheetViews>
  <sheetFormatPr defaultColWidth="9.140625" defaultRowHeight="12.75" x14ac:dyDescent="0.2"/>
  <cols>
    <col min="1" max="1" width="15.7109375" style="1" customWidth="1"/>
    <col min="2" max="2" width="12.7109375" style="1" customWidth="1"/>
    <col min="3" max="3" width="9.42578125" style="1" customWidth="1"/>
    <col min="4" max="4" width="9.140625" style="1"/>
    <col min="5" max="5" width="10.85546875" style="1" customWidth="1"/>
    <col min="6" max="7" width="9.140625" style="1"/>
    <col min="8" max="8" width="9.140625" style="1" customWidth="1"/>
    <col min="9" max="9" width="36.42578125" style="1" customWidth="1"/>
    <col min="10" max="10" width="8.42578125" style="1" customWidth="1"/>
    <col min="11" max="11" width="21.85546875" style="1" customWidth="1"/>
    <col min="12" max="12" width="9.28515625" style="1" bestFit="1" customWidth="1"/>
    <col min="13" max="13" width="9.85546875" style="1" bestFit="1" customWidth="1"/>
    <col min="14" max="16384" width="9.140625" style="1"/>
  </cols>
  <sheetData>
    <row r="1" spans="1:24" ht="18" x14ac:dyDescent="0.25">
      <c r="A1" s="21"/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8" x14ac:dyDescent="0.25">
      <c r="A2" s="23">
        <v>10</v>
      </c>
      <c r="B2" s="22" t="s">
        <v>106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" x14ac:dyDescent="0.25">
      <c r="A3" s="2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8" x14ac:dyDescent="0.25">
      <c r="A4" s="24" t="s">
        <v>0</v>
      </c>
      <c r="B4" s="24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18" x14ac:dyDescent="0.25">
      <c r="A5" s="22">
        <v>4.2699999999999996</v>
      </c>
      <c r="B5" s="22">
        <v>5.9779999999999989</v>
      </c>
      <c r="C5" s="22"/>
      <c r="D5" s="44"/>
      <c r="E5" s="45"/>
      <c r="F5" s="45"/>
      <c r="G5" s="45"/>
      <c r="H5" s="45"/>
      <c r="I5" s="45"/>
      <c r="J5" s="46"/>
      <c r="K5"/>
      <c r="L5"/>
      <c r="M5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18" x14ac:dyDescent="0.25">
      <c r="A6" s="22">
        <v>7.14</v>
      </c>
      <c r="B6" s="22">
        <v>8.5679999999999996</v>
      </c>
      <c r="C6" s="22"/>
      <c r="D6" s="47"/>
      <c r="E6" s="48"/>
      <c r="F6" s="48"/>
      <c r="G6" s="48"/>
      <c r="H6" s="48"/>
      <c r="I6" s="48"/>
      <c r="J6" s="49"/>
      <c r="K6"/>
      <c r="L6"/>
      <c r="M6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18" x14ac:dyDescent="0.25">
      <c r="A7" s="22">
        <v>6.74</v>
      </c>
      <c r="B7" s="22">
        <v>8.4580000000000002</v>
      </c>
      <c r="C7" s="22"/>
      <c r="D7" s="47"/>
      <c r="E7" s="48"/>
      <c r="F7" s="48"/>
      <c r="G7" s="48"/>
      <c r="H7" s="48"/>
      <c r="I7" s="48"/>
      <c r="J7" s="49"/>
      <c r="K7"/>
      <c r="L7"/>
      <c r="M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18" x14ac:dyDescent="0.25">
      <c r="A8" s="22">
        <v>8.58</v>
      </c>
      <c r="B8" s="22">
        <v>9.1539999999999999</v>
      </c>
      <c r="C8" s="22"/>
      <c r="D8" s="47"/>
      <c r="E8" s="48"/>
      <c r="F8" s="48"/>
      <c r="G8" s="48"/>
      <c r="H8" s="48"/>
      <c r="I8" s="48"/>
      <c r="J8" s="49"/>
      <c r="K8"/>
      <c r="L8"/>
      <c r="M8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8" x14ac:dyDescent="0.25">
      <c r="A9" s="22">
        <v>9.0299999999999994</v>
      </c>
      <c r="B9" s="22">
        <v>11.06</v>
      </c>
      <c r="C9" s="22"/>
      <c r="D9" s="47"/>
      <c r="E9" s="48"/>
      <c r="F9" s="48"/>
      <c r="G9" s="48"/>
      <c r="H9" s="48"/>
      <c r="I9" s="48"/>
      <c r="J9" s="49"/>
      <c r="K9"/>
      <c r="L9"/>
      <c r="M9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8" x14ac:dyDescent="0.25">
      <c r="A10" s="22">
        <v>6.69</v>
      </c>
      <c r="B10" s="22">
        <v>33.869999999999997</v>
      </c>
      <c r="C10" s="22"/>
      <c r="D10" s="47"/>
      <c r="E10" s="48"/>
      <c r="F10" s="48"/>
      <c r="G10" s="48"/>
      <c r="H10" s="48"/>
      <c r="I10" s="48"/>
      <c r="J10" s="49"/>
      <c r="K10"/>
      <c r="L10"/>
      <c r="M10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18" x14ac:dyDescent="0.25">
      <c r="A11" s="22">
        <v>7.76</v>
      </c>
      <c r="B11" s="22">
        <v>8.0879999999999992</v>
      </c>
      <c r="C11" s="22"/>
      <c r="D11" s="47"/>
      <c r="E11" s="48"/>
      <c r="F11" s="48"/>
      <c r="G11" s="48"/>
      <c r="H11" s="48"/>
      <c r="I11" s="48"/>
      <c r="J11" s="49"/>
      <c r="K11"/>
      <c r="L11"/>
      <c r="M1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18" x14ac:dyDescent="0.25">
      <c r="A12" s="22">
        <v>5.3</v>
      </c>
      <c r="B12" s="22">
        <v>5.3</v>
      </c>
      <c r="C12" s="22"/>
      <c r="D12" s="47"/>
      <c r="E12" s="48"/>
      <c r="F12" s="48"/>
      <c r="G12" s="48"/>
      <c r="H12" s="48"/>
      <c r="I12" s="48"/>
      <c r="J12" s="49"/>
      <c r="K12"/>
      <c r="L12"/>
      <c r="M1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8" x14ac:dyDescent="0.25">
      <c r="A13" s="22">
        <v>10.51</v>
      </c>
      <c r="B13" s="22">
        <v>12.612</v>
      </c>
      <c r="C13" s="22"/>
      <c r="D13" s="47"/>
      <c r="E13" s="48"/>
      <c r="F13" s="48"/>
      <c r="G13" s="48"/>
      <c r="H13" s="48"/>
      <c r="I13" s="48"/>
      <c r="J13" s="49"/>
      <c r="K13"/>
      <c r="L13"/>
      <c r="M1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8" x14ac:dyDescent="0.25">
      <c r="A14" s="22">
        <v>5.52</v>
      </c>
      <c r="B14" s="22">
        <v>6.0720000000000001</v>
      </c>
      <c r="C14" s="22"/>
      <c r="D14" s="47"/>
      <c r="E14" s="48"/>
      <c r="F14" s="48"/>
      <c r="G14" s="48"/>
      <c r="H14" s="48"/>
      <c r="I14" s="48"/>
      <c r="J14" s="49"/>
      <c r="K14"/>
      <c r="L14"/>
      <c r="M14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18" x14ac:dyDescent="0.25">
      <c r="A15" s="22">
        <v>8.9</v>
      </c>
      <c r="B15" s="22">
        <v>9.35</v>
      </c>
      <c r="C15" s="22"/>
      <c r="D15" s="47"/>
      <c r="E15" s="48"/>
      <c r="F15" s="48"/>
      <c r="G15" s="48"/>
      <c r="H15" s="48"/>
      <c r="I15" s="48"/>
      <c r="J15" s="49"/>
      <c r="K15"/>
      <c r="L15"/>
      <c r="M15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18" x14ac:dyDescent="0.25">
      <c r="A16" s="22">
        <v>1.08</v>
      </c>
      <c r="B16" s="22">
        <v>1.08</v>
      </c>
      <c r="C16" s="22"/>
      <c r="D16" s="47"/>
      <c r="E16" s="48"/>
      <c r="F16" s="48"/>
      <c r="G16" s="48"/>
      <c r="H16" s="48"/>
      <c r="I16" s="48"/>
      <c r="J16" s="49"/>
      <c r="K16"/>
      <c r="L16"/>
      <c r="M16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18" x14ac:dyDescent="0.25">
      <c r="A17" s="22">
        <v>5.65</v>
      </c>
      <c r="B17" s="22">
        <v>6.78</v>
      </c>
      <c r="C17" s="22"/>
      <c r="D17" s="47"/>
      <c r="E17" s="48"/>
      <c r="F17" s="48"/>
      <c r="G17" s="48"/>
      <c r="H17" s="48"/>
      <c r="I17" s="48"/>
      <c r="J17" s="49"/>
      <c r="K17"/>
      <c r="L17"/>
      <c r="M1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18" x14ac:dyDescent="0.25">
      <c r="A18" s="22">
        <v>9.06</v>
      </c>
      <c r="B18" s="22">
        <v>10.308</v>
      </c>
      <c r="C18" s="22"/>
      <c r="D18" s="47"/>
      <c r="E18" s="48"/>
      <c r="F18" s="48"/>
      <c r="G18" s="48"/>
      <c r="H18" s="48"/>
      <c r="I18" s="48"/>
      <c r="J18" s="49"/>
      <c r="K18"/>
      <c r="L18"/>
      <c r="M18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18" x14ac:dyDescent="0.25">
      <c r="A19" s="22">
        <v>9.4600000000000009</v>
      </c>
      <c r="B19" s="22">
        <v>11.352</v>
      </c>
      <c r="C19" s="22"/>
      <c r="D19" s="47"/>
      <c r="E19" s="48"/>
      <c r="F19" s="48"/>
      <c r="G19" s="48"/>
      <c r="H19" s="48"/>
      <c r="I19" s="48"/>
      <c r="J19" s="49"/>
      <c r="K19"/>
      <c r="L19"/>
      <c r="M19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18" x14ac:dyDescent="0.25">
      <c r="A20" s="22">
        <v>8.07</v>
      </c>
      <c r="B20" s="22">
        <v>10.298</v>
      </c>
      <c r="C20" s="22"/>
      <c r="D20" s="47"/>
      <c r="E20" s="48"/>
      <c r="F20" s="48"/>
      <c r="G20" s="48"/>
      <c r="H20" s="48"/>
      <c r="I20" s="48"/>
      <c r="J20" s="49"/>
      <c r="K20"/>
      <c r="L20"/>
      <c r="M20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18" x14ac:dyDescent="0.25">
      <c r="A21" s="22">
        <v>10.34</v>
      </c>
      <c r="B21" s="22">
        <v>12.577999999999999</v>
      </c>
      <c r="C21" s="22"/>
      <c r="D21" s="47"/>
      <c r="E21" s="48"/>
      <c r="F21" s="48"/>
      <c r="G21" s="48"/>
      <c r="H21" s="48"/>
      <c r="I21" s="48"/>
      <c r="J21" s="49"/>
      <c r="K21"/>
      <c r="L21"/>
      <c r="M2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18" x14ac:dyDescent="0.25">
      <c r="A22" s="22">
        <v>10.15</v>
      </c>
      <c r="B22" s="22">
        <v>11.255000000000001</v>
      </c>
      <c r="C22" s="22"/>
      <c r="D22" s="47"/>
      <c r="E22" s="48"/>
      <c r="F22" s="48"/>
      <c r="G22" s="48"/>
      <c r="H22" s="48"/>
      <c r="I22" s="48"/>
      <c r="J22" s="49"/>
      <c r="K22"/>
      <c r="L22"/>
      <c r="M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8" x14ac:dyDescent="0.25">
      <c r="A23" s="22">
        <v>7.61</v>
      </c>
      <c r="B23" s="22">
        <v>8.3710000000000004</v>
      </c>
      <c r="C23" s="22"/>
      <c r="D23" s="47"/>
      <c r="E23" s="48"/>
      <c r="F23" s="48"/>
      <c r="G23" s="48"/>
      <c r="H23" s="48"/>
      <c r="I23" s="48"/>
      <c r="J23" s="49"/>
      <c r="K23"/>
      <c r="L23"/>
      <c r="M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8" x14ac:dyDescent="0.25">
      <c r="A24" s="22">
        <v>3.35</v>
      </c>
      <c r="B24" s="22">
        <v>4.3650000000000002</v>
      </c>
      <c r="C24" s="22"/>
      <c r="D24" s="47"/>
      <c r="E24" s="48"/>
      <c r="F24" s="48"/>
      <c r="G24" s="48"/>
      <c r="H24" s="48"/>
      <c r="I24" s="48"/>
      <c r="J24" s="49"/>
      <c r="K24"/>
      <c r="L24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18" x14ac:dyDescent="0.25">
      <c r="A25" s="22">
        <v>3.82</v>
      </c>
      <c r="B25" s="22">
        <v>5.8760000000000003</v>
      </c>
      <c r="C25" s="22"/>
      <c r="D25" s="47"/>
      <c r="E25" s="48"/>
      <c r="F25" s="48"/>
      <c r="G25" s="48"/>
      <c r="H25" s="48"/>
      <c r="I25" s="48"/>
      <c r="J25" s="49"/>
      <c r="K25"/>
      <c r="L25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18" x14ac:dyDescent="0.25">
      <c r="A26" s="22">
        <v>1.05</v>
      </c>
      <c r="B26" s="22">
        <v>1.47</v>
      </c>
      <c r="C26" s="22"/>
      <c r="D26" s="60"/>
      <c r="E26" s="61"/>
      <c r="F26" s="61"/>
      <c r="G26" s="61"/>
      <c r="H26" s="61"/>
      <c r="I26" s="61"/>
      <c r="J26" s="6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8" x14ac:dyDescent="0.25">
      <c r="A27" s="22">
        <v>4.8499999999999996</v>
      </c>
      <c r="B27" s="22">
        <v>4.8499999999999996</v>
      </c>
      <c r="C27" s="22"/>
      <c r="D27" s="60"/>
      <c r="E27" s="61"/>
      <c r="F27" s="61"/>
      <c r="G27" s="61"/>
      <c r="H27" s="61"/>
      <c r="I27" s="61"/>
      <c r="J27" s="6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18" x14ac:dyDescent="0.25">
      <c r="A28" s="22">
        <v>6.48</v>
      </c>
      <c r="B28" s="22">
        <v>7.6639999999999997</v>
      </c>
      <c r="C28" s="22"/>
      <c r="D28" s="60"/>
      <c r="E28" s="61"/>
      <c r="F28" s="61"/>
      <c r="G28" s="61"/>
      <c r="H28" s="61"/>
      <c r="I28" s="61"/>
      <c r="J28" s="6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8" x14ac:dyDescent="0.25">
      <c r="A29" s="22">
        <v>10.5</v>
      </c>
      <c r="B29" s="22">
        <v>10.5</v>
      </c>
      <c r="C29" s="22"/>
      <c r="D29" s="63"/>
      <c r="E29" s="64"/>
      <c r="F29" s="64"/>
      <c r="G29" s="64"/>
      <c r="H29" s="64"/>
      <c r="I29" s="64"/>
      <c r="J29" s="65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18" x14ac:dyDescent="0.25">
      <c r="A30" s="22"/>
      <c r="B30" s="2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8" x14ac:dyDescent="0.25">
      <c r="A31" s="23">
        <f>A2+1</f>
        <v>11</v>
      </c>
      <c r="B31" s="22" t="s">
        <v>17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8" x14ac:dyDescent="0.25">
      <c r="A32" s="22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8" x14ac:dyDescent="0.25">
      <c r="A33" s="23">
        <f>A31+1</f>
        <v>12</v>
      </c>
      <c r="B33" s="22" t="s">
        <v>26</v>
      </c>
      <c r="C33" s="22"/>
      <c r="D33" s="22"/>
      <c r="E33" s="22"/>
      <c r="F33" s="22"/>
      <c r="G33" s="22"/>
      <c r="H33" s="22"/>
      <c r="I33" s="22"/>
      <c r="J33" s="22"/>
      <c r="K33" s="22"/>
      <c r="L33"/>
      <c r="M33"/>
      <c r="N33"/>
      <c r="O33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8" x14ac:dyDescent="0.25">
      <c r="A34" s="23"/>
      <c r="B34" s="22" t="s">
        <v>27</v>
      </c>
      <c r="C34" s="22"/>
      <c r="D34" s="22"/>
      <c r="E34" s="22"/>
      <c r="F34" s="22"/>
      <c r="G34" s="22"/>
      <c r="H34" s="22"/>
      <c r="I34" s="22"/>
      <c r="J34" s="22"/>
      <c r="K34" s="22"/>
      <c r="L34"/>
      <c r="M34"/>
      <c r="N34"/>
      <c r="O34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8" x14ac:dyDescent="0.25">
      <c r="A35" s="23"/>
      <c r="B35" s="22" t="s">
        <v>25</v>
      </c>
      <c r="C35" s="22"/>
      <c r="D35" s="22"/>
      <c r="E35" s="22"/>
      <c r="F35" s="22"/>
      <c r="G35" s="22"/>
      <c r="H35" s="22"/>
      <c r="I35" s="22"/>
      <c r="J35" s="22"/>
      <c r="K35" s="22"/>
      <c r="L35"/>
      <c r="M35"/>
      <c r="N35"/>
      <c r="O35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18" x14ac:dyDescent="0.25">
      <c r="A36" s="23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/>
      <c r="M36"/>
      <c r="N36"/>
      <c r="O36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8" x14ac:dyDescent="0.25">
      <c r="A37" s="23">
        <f>A33+1</f>
        <v>13</v>
      </c>
      <c r="B37" s="22" t="s">
        <v>28</v>
      </c>
      <c r="C37" s="22"/>
      <c r="D37" s="22"/>
      <c r="E37" s="22"/>
      <c r="F37" s="22"/>
      <c r="G37" s="22"/>
      <c r="H37" s="22"/>
      <c r="I37" s="22"/>
      <c r="J37" s="22"/>
      <c r="K37" s="22"/>
      <c r="L37"/>
      <c r="M37"/>
      <c r="N37"/>
      <c r="O37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8" x14ac:dyDescent="0.25">
      <c r="A38" s="23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/>
      <c r="M38"/>
      <c r="N38"/>
      <c r="O38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20.25" x14ac:dyDescent="0.25">
      <c r="A39" s="23">
        <f>A37+1</f>
        <v>14</v>
      </c>
      <c r="B39" s="22" t="s">
        <v>107</v>
      </c>
      <c r="C39" s="21"/>
      <c r="D39" s="21"/>
      <c r="E39" s="26"/>
      <c r="F39" s="27"/>
      <c r="G39" s="22"/>
      <c r="H39" s="22"/>
      <c r="I39" s="22"/>
      <c r="J39" s="22"/>
      <c r="K39" s="22"/>
      <c r="L39" s="57"/>
      <c r="M39" s="58"/>
      <c r="N39" s="58"/>
      <c r="O39" s="58"/>
      <c r="P39" s="66"/>
      <c r="Q39" s="66"/>
      <c r="R39" s="66"/>
      <c r="S39" s="67"/>
      <c r="T39" s="22"/>
      <c r="U39" s="22"/>
      <c r="V39" s="22"/>
      <c r="W39" s="22"/>
      <c r="X39" s="22"/>
    </row>
    <row r="40" spans="1:24" ht="18" x14ac:dyDescent="0.25">
      <c r="A40" s="23"/>
      <c r="B40" s="28"/>
      <c r="C40" s="21"/>
      <c r="D40"/>
      <c r="E40"/>
      <c r="F40"/>
      <c r="G40"/>
      <c r="H40"/>
      <c r="I40" s="22"/>
      <c r="J40" s="22"/>
      <c r="K40" s="22"/>
      <c r="L40"/>
      <c r="M40"/>
      <c r="N40"/>
      <c r="O40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8" x14ac:dyDescent="0.25">
      <c r="A41" s="23"/>
      <c r="B41" s="28"/>
      <c r="C41" s="21"/>
      <c r="D41"/>
      <c r="E41"/>
      <c r="F41"/>
      <c r="G41"/>
      <c r="H41"/>
      <c r="I41" s="22"/>
      <c r="J41" s="22"/>
      <c r="K41" s="22"/>
      <c r="L41"/>
      <c r="M41"/>
      <c r="N41"/>
      <c r="O41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18" x14ac:dyDescent="0.25">
      <c r="A42" s="23"/>
      <c r="B42" s="28"/>
      <c r="C42" s="21"/>
      <c r="D42" s="21"/>
      <c r="E42" s="26"/>
      <c r="F42" s="27"/>
      <c r="G42" s="22"/>
      <c r="H42" s="22"/>
      <c r="I42" s="22"/>
      <c r="J42" s="22"/>
      <c r="K42" s="22"/>
      <c r="L42"/>
      <c r="M42"/>
      <c r="N42"/>
      <c r="O4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8" x14ac:dyDescent="0.25">
      <c r="A43" s="23"/>
      <c r="B43" s="28"/>
      <c r="C43" s="21"/>
      <c r="D43" s="21"/>
      <c r="E43" s="26"/>
      <c r="F43" s="27"/>
      <c r="G43" s="22"/>
      <c r="H43" s="22"/>
      <c r="I43" s="22"/>
      <c r="J43" s="22"/>
      <c r="K43" s="22"/>
      <c r="L43"/>
      <c r="M43"/>
      <c r="N43"/>
      <c r="O43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8" x14ac:dyDescent="0.25">
      <c r="A44" s="23"/>
      <c r="B44" s="28"/>
      <c r="C44" s="21"/>
      <c r="D44" s="21"/>
      <c r="E44" s="26"/>
      <c r="F44" s="27"/>
      <c r="G44" s="22"/>
      <c r="H44" s="22"/>
      <c r="I44" s="22"/>
      <c r="J44" s="22"/>
      <c r="K44" s="22"/>
      <c r="L44"/>
      <c r="M44"/>
      <c r="N44"/>
      <c r="O44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18" x14ac:dyDescent="0.25">
      <c r="A45" s="23"/>
      <c r="B45" s="28"/>
      <c r="C45" s="21"/>
      <c r="D45" s="21"/>
      <c r="E45" s="26"/>
      <c r="F45" s="27"/>
      <c r="G45" s="22"/>
      <c r="H45" s="22"/>
      <c r="I45" s="22"/>
      <c r="J45" s="22"/>
      <c r="K45" s="22"/>
      <c r="L45"/>
      <c r="M45"/>
      <c r="N45"/>
      <c r="O45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18" x14ac:dyDescent="0.25">
      <c r="A46" s="23"/>
      <c r="B46" s="28"/>
      <c r="C46" s="21"/>
      <c r="D46" s="21"/>
      <c r="E46" s="26"/>
      <c r="F46" s="27"/>
      <c r="G46" s="22"/>
      <c r="H46" s="22"/>
      <c r="I46" s="22"/>
      <c r="J46" s="22"/>
      <c r="K46" s="22"/>
      <c r="L46"/>
      <c r="M46"/>
      <c r="N46"/>
      <c r="O46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18" x14ac:dyDescent="0.25">
      <c r="A47" s="23"/>
      <c r="B47" s="28"/>
      <c r="C47" s="21"/>
      <c r="D47" s="21"/>
      <c r="E47" s="26"/>
      <c r="F47" s="27"/>
      <c r="G47" s="22"/>
      <c r="H47" s="22"/>
      <c r="I47" s="22"/>
      <c r="J47" s="22"/>
      <c r="K47" s="22"/>
      <c r="L47"/>
      <c r="M47"/>
      <c r="N47"/>
      <c r="O47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18" x14ac:dyDescent="0.25">
      <c r="A48" s="23"/>
      <c r="B48" s="28"/>
      <c r="C48" s="21"/>
      <c r="D48" s="21"/>
      <c r="E48" s="26"/>
      <c r="F48" s="27"/>
      <c r="G48" s="22"/>
      <c r="H48" s="22"/>
      <c r="I48" s="22"/>
      <c r="J48" s="22"/>
      <c r="K48" s="22"/>
      <c r="L48"/>
      <c r="M48"/>
      <c r="N48"/>
      <c r="O48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8" x14ac:dyDescent="0.25">
      <c r="A49" s="23"/>
      <c r="B49" s="22"/>
      <c r="C49" s="22"/>
      <c r="D49" s="21"/>
      <c r="E49" s="26"/>
      <c r="F49" s="27"/>
      <c r="G49" s="22"/>
      <c r="H49" s="22"/>
      <c r="I49" s="22"/>
      <c r="J49" s="22"/>
      <c r="K49" s="22"/>
      <c r="L49"/>
      <c r="M49"/>
      <c r="N49"/>
      <c r="O49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8" x14ac:dyDescent="0.25">
      <c r="A50" s="23"/>
      <c r="B50" s="29"/>
      <c r="C50" s="22"/>
      <c r="D50" s="21"/>
      <c r="E50" s="26"/>
      <c r="F50" s="27"/>
      <c r="G50" s="22"/>
      <c r="H50" s="22"/>
      <c r="I50" s="22"/>
      <c r="J50" s="22"/>
      <c r="K50" s="22"/>
      <c r="L50"/>
      <c r="M50"/>
      <c r="N50"/>
      <c r="O50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8" x14ac:dyDescent="0.25">
      <c r="A51" s="23"/>
      <c r="B51" s="29"/>
      <c r="C51" s="22"/>
      <c r="D51" s="21"/>
      <c r="E51" s="26"/>
      <c r="F51" s="27"/>
      <c r="G51" s="22"/>
      <c r="H51" s="22"/>
      <c r="I51" s="22"/>
      <c r="J51" s="22"/>
      <c r="K51" s="22"/>
      <c r="L51"/>
      <c r="M51"/>
      <c r="N51"/>
      <c r="O51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8" x14ac:dyDescent="0.25">
      <c r="A52" s="23"/>
      <c r="B52" s="22"/>
      <c r="C52" s="22"/>
      <c r="D52" s="21"/>
      <c r="E52" s="26"/>
      <c r="F52" s="27"/>
      <c r="G52" s="22"/>
      <c r="H52" s="22"/>
      <c r="I52" s="22"/>
      <c r="J52" s="22"/>
      <c r="K52" s="22"/>
      <c r="L52"/>
      <c r="M52"/>
      <c r="N52"/>
      <c r="O5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8" x14ac:dyDescent="0.25">
      <c r="A53" s="23"/>
      <c r="B53" s="29"/>
      <c r="C53" s="22"/>
      <c r="D53" s="21"/>
      <c r="E53" s="26"/>
      <c r="F53" s="27"/>
      <c r="G53" s="22"/>
      <c r="H53" s="22"/>
      <c r="I53" s="22"/>
      <c r="J53" s="22"/>
      <c r="K53" s="22"/>
      <c r="L53"/>
      <c r="M53"/>
      <c r="N53"/>
      <c r="O53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8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/>
      <c r="M54"/>
      <c r="N54"/>
      <c r="O54"/>
      <c r="P54" s="29"/>
      <c r="Q54" s="29"/>
      <c r="R54" s="29"/>
      <c r="S54" s="29"/>
      <c r="T54" s="29"/>
      <c r="U54" s="29"/>
      <c r="V54" s="29"/>
      <c r="W54" s="22"/>
      <c r="X54" s="22"/>
    </row>
    <row r="55" spans="1:24" ht="18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/>
      <c r="M55"/>
      <c r="N55"/>
      <c r="O55"/>
      <c r="P55" s="29"/>
      <c r="Q55" s="29"/>
      <c r="R55" s="29"/>
      <c r="S55" s="29"/>
      <c r="T55" s="29"/>
      <c r="U55" s="29"/>
      <c r="V55" s="29"/>
      <c r="W55" s="22"/>
      <c r="X55" s="22"/>
    </row>
    <row r="56" spans="1:24" ht="18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/>
      <c r="M56"/>
      <c r="N56"/>
      <c r="O56"/>
      <c r="P56" s="29"/>
      <c r="Q56" s="29"/>
      <c r="R56" s="29"/>
      <c r="S56" s="29"/>
      <c r="T56" s="29"/>
      <c r="U56" s="29"/>
      <c r="V56" s="29"/>
      <c r="W56" s="22"/>
      <c r="X56" s="22"/>
    </row>
    <row r="57" spans="1:24" ht="18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/>
      <c r="M57"/>
      <c r="N57"/>
      <c r="O57"/>
      <c r="P57" s="29"/>
      <c r="Q57" s="29"/>
      <c r="R57" s="29"/>
      <c r="S57" s="29"/>
      <c r="T57" s="29"/>
      <c r="U57" s="29"/>
      <c r="V57" s="29"/>
      <c r="W57" s="22"/>
      <c r="X57" s="22"/>
    </row>
    <row r="58" spans="1:24" ht="18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/>
      <c r="M58"/>
      <c r="N58"/>
      <c r="O58"/>
      <c r="P58" s="29"/>
      <c r="Q58" s="29"/>
      <c r="R58" s="29"/>
      <c r="S58" s="29"/>
      <c r="T58" s="29"/>
      <c r="U58" s="29"/>
      <c r="V58" s="29"/>
      <c r="W58" s="22"/>
      <c r="X58" s="22"/>
    </row>
    <row r="59" spans="1:24" ht="18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/>
      <c r="M59"/>
      <c r="N59"/>
      <c r="O59"/>
      <c r="P59" s="29"/>
      <c r="Q59" s="29"/>
      <c r="R59" s="29"/>
      <c r="S59" s="29"/>
      <c r="T59" s="29"/>
      <c r="U59" s="29"/>
      <c r="V59" s="29"/>
      <c r="W59" s="22"/>
      <c r="X59" s="22"/>
    </row>
    <row r="60" spans="1:24" ht="18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2"/>
      <c r="M60" s="22"/>
      <c r="N60" s="29"/>
      <c r="O60" s="29"/>
      <c r="P60" s="29"/>
      <c r="Q60" s="29"/>
      <c r="R60" s="29"/>
      <c r="S60" s="29"/>
      <c r="T60" s="29"/>
      <c r="U60" s="29"/>
      <c r="V60" s="29"/>
      <c r="W60" s="22"/>
      <c r="X60" s="22"/>
    </row>
    <row r="61" spans="1:24" ht="18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2"/>
      <c r="M61" s="22"/>
      <c r="N61" s="29"/>
      <c r="O61" s="29"/>
      <c r="P61" s="29"/>
      <c r="Q61" s="29"/>
      <c r="R61" s="29"/>
      <c r="S61" s="29"/>
      <c r="T61" s="29"/>
      <c r="U61" s="29"/>
      <c r="V61" s="29"/>
      <c r="W61" s="22"/>
      <c r="X61" s="22"/>
    </row>
    <row r="62" spans="1:24" ht="18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2"/>
      <c r="X62" s="22"/>
    </row>
    <row r="63" spans="1:24" ht="18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2"/>
      <c r="X63" s="22"/>
    </row>
    <row r="64" spans="1:24" ht="18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2"/>
      <c r="X64" s="22"/>
    </row>
    <row r="65" spans="1:24" ht="18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2"/>
      <c r="X65" s="22"/>
    </row>
    <row r="66" spans="1:24" ht="18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2"/>
      <c r="X66" s="22"/>
    </row>
    <row r="67" spans="1:24" ht="18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2"/>
      <c r="X67" s="22"/>
    </row>
    <row r="68" spans="1:24" ht="18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2"/>
      <c r="X68" s="22"/>
    </row>
    <row r="69" spans="1:24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4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4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3" spans="1:24" x14ac:dyDescent="0.2">
      <c r="B73" s="2"/>
      <c r="C73" s="2"/>
      <c r="D73" s="2"/>
      <c r="E73" s="2"/>
      <c r="F73" s="2"/>
      <c r="G73" s="2"/>
    </row>
  </sheetData>
  <sheetProtection formatCells="0" formatColumns="0" formatRows="0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F18" sqref="F18"/>
    </sheetView>
  </sheetViews>
  <sheetFormatPr defaultRowHeight="15" x14ac:dyDescent="0.25"/>
  <sheetData>
    <row r="1" spans="1:2" ht="18" x14ac:dyDescent="0.25">
      <c r="A1" s="24" t="s">
        <v>0</v>
      </c>
      <c r="B1" s="24" t="s">
        <v>1</v>
      </c>
    </row>
    <row r="2" spans="1:2" ht="18" x14ac:dyDescent="0.25">
      <c r="A2" s="22">
        <v>4.2699999999999996</v>
      </c>
      <c r="B2" s="22">
        <v>5.9779999999999989</v>
      </c>
    </row>
    <row r="3" spans="1:2" ht="18" x14ac:dyDescent="0.25">
      <c r="A3" s="22">
        <v>7.14</v>
      </c>
      <c r="B3" s="22">
        <v>8.5679999999999996</v>
      </c>
    </row>
    <row r="4" spans="1:2" ht="18" x14ac:dyDescent="0.25">
      <c r="A4" s="22">
        <v>6.74</v>
      </c>
      <c r="B4" s="22">
        <v>8.4580000000000002</v>
      </c>
    </row>
    <row r="5" spans="1:2" ht="18" x14ac:dyDescent="0.25">
      <c r="A5" s="22">
        <v>8.58</v>
      </c>
      <c r="B5" s="22">
        <v>9.1539999999999999</v>
      </c>
    </row>
    <row r="6" spans="1:2" ht="18" x14ac:dyDescent="0.25">
      <c r="A6" s="22">
        <v>9.0299999999999994</v>
      </c>
      <c r="B6" s="22">
        <v>11.06</v>
      </c>
    </row>
    <row r="7" spans="1:2" ht="18" x14ac:dyDescent="0.25">
      <c r="A7" s="22">
        <v>7.76</v>
      </c>
      <c r="B7" s="22">
        <v>8.0879999999999992</v>
      </c>
    </row>
    <row r="8" spans="1:2" ht="18" x14ac:dyDescent="0.25">
      <c r="A8" s="22">
        <v>5.3</v>
      </c>
      <c r="B8" s="22">
        <v>5.3</v>
      </c>
    </row>
    <row r="9" spans="1:2" ht="18" x14ac:dyDescent="0.25">
      <c r="A9" s="22">
        <v>10.51</v>
      </c>
      <c r="B9" s="22">
        <v>12.612</v>
      </c>
    </row>
    <row r="10" spans="1:2" ht="18" x14ac:dyDescent="0.25">
      <c r="A10" s="22">
        <v>5.52</v>
      </c>
      <c r="B10" s="22">
        <v>6.0720000000000001</v>
      </c>
    </row>
    <row r="11" spans="1:2" ht="18" x14ac:dyDescent="0.25">
      <c r="A11" s="22">
        <v>8.9</v>
      </c>
      <c r="B11" s="22">
        <v>9.35</v>
      </c>
    </row>
    <row r="12" spans="1:2" ht="18" x14ac:dyDescent="0.25">
      <c r="A12" s="22">
        <v>1.08</v>
      </c>
      <c r="B12" s="22">
        <v>1.08</v>
      </c>
    </row>
    <row r="13" spans="1:2" ht="18" x14ac:dyDescent="0.25">
      <c r="A13" s="22">
        <v>5.65</v>
      </c>
      <c r="B13" s="22">
        <v>6.78</v>
      </c>
    </row>
    <row r="14" spans="1:2" ht="18" x14ac:dyDescent="0.25">
      <c r="A14" s="22">
        <v>9.06</v>
      </c>
      <c r="B14" s="22">
        <v>10.308</v>
      </c>
    </row>
    <row r="15" spans="1:2" ht="18" x14ac:dyDescent="0.25">
      <c r="A15" s="22">
        <v>9.4600000000000009</v>
      </c>
      <c r="B15" s="22">
        <v>11.352</v>
      </c>
    </row>
    <row r="16" spans="1:2" ht="18" x14ac:dyDescent="0.25">
      <c r="A16" s="22">
        <v>8.07</v>
      </c>
      <c r="B16" s="22">
        <v>10.298</v>
      </c>
    </row>
    <row r="17" spans="1:2" ht="18" x14ac:dyDescent="0.25">
      <c r="A17" s="22">
        <v>10.34</v>
      </c>
      <c r="B17" s="22">
        <v>12.577999999999999</v>
      </c>
    </row>
    <row r="18" spans="1:2" ht="18" x14ac:dyDescent="0.25">
      <c r="A18" s="22">
        <v>10.15</v>
      </c>
      <c r="B18" s="22">
        <v>11.255000000000001</v>
      </c>
    </row>
    <row r="19" spans="1:2" ht="18" x14ac:dyDescent="0.25">
      <c r="A19" s="22">
        <v>7.61</v>
      </c>
      <c r="B19" s="22">
        <v>8.3710000000000004</v>
      </c>
    </row>
    <row r="20" spans="1:2" ht="18" x14ac:dyDescent="0.25">
      <c r="A20" s="22">
        <v>3.35</v>
      </c>
      <c r="B20" s="22">
        <v>4.3650000000000002</v>
      </c>
    </row>
    <row r="21" spans="1:2" ht="18" x14ac:dyDescent="0.25">
      <c r="A21" s="22">
        <v>3.82</v>
      </c>
      <c r="B21" s="22">
        <v>5.8760000000000003</v>
      </c>
    </row>
    <row r="22" spans="1:2" ht="18" x14ac:dyDescent="0.25">
      <c r="A22" s="22">
        <v>1.05</v>
      </c>
      <c r="B22" s="22">
        <v>1.47</v>
      </c>
    </row>
    <row r="23" spans="1:2" ht="18" x14ac:dyDescent="0.25">
      <c r="A23" s="22">
        <v>4.8499999999999996</v>
      </c>
      <c r="B23" s="22">
        <v>4.8499999999999996</v>
      </c>
    </row>
    <row r="24" spans="1:2" ht="18" x14ac:dyDescent="0.25">
      <c r="A24" s="22">
        <v>6.48</v>
      </c>
      <c r="B24" s="22">
        <v>7.6639999999999997</v>
      </c>
    </row>
    <row r="25" spans="1:2" ht="18" x14ac:dyDescent="0.25">
      <c r="A25" s="22">
        <v>10.5</v>
      </c>
      <c r="B25" s="22">
        <v>10.5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showGridLines="0" topLeftCell="A83" zoomScale="70" zoomScaleNormal="70" workbookViewId="0">
      <selection activeCell="B61" sqref="B61"/>
    </sheetView>
  </sheetViews>
  <sheetFormatPr defaultColWidth="9.140625" defaultRowHeight="12.75" x14ac:dyDescent="0.2"/>
  <cols>
    <col min="1" max="1" width="15.7109375" style="1" customWidth="1"/>
    <col min="2" max="2" width="12.7109375" style="1" customWidth="1"/>
    <col min="3" max="3" width="9.42578125" style="1" customWidth="1"/>
    <col min="4" max="4" width="9.140625" style="1"/>
    <col min="5" max="5" width="10.85546875" style="1" customWidth="1"/>
    <col min="6" max="7" width="9.140625" style="1"/>
    <col min="8" max="8" width="9.140625" style="1" customWidth="1"/>
    <col min="9" max="10" width="8.42578125" style="1" customWidth="1"/>
    <col min="11" max="16384" width="9.140625" style="1"/>
  </cols>
  <sheetData>
    <row r="1" spans="1:21" ht="18" x14ac:dyDescent="0.25">
      <c r="A1" s="5"/>
      <c r="B1" s="6">
        <v>42924.763466898148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4"/>
      <c r="U1" s="4"/>
    </row>
    <row r="2" spans="1:21" ht="15" customHeight="1" x14ac:dyDescent="0.3">
      <c r="A2" s="7"/>
      <c r="B2" s="8" t="s">
        <v>53</v>
      </c>
      <c r="C2" s="9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  <c r="P2" s="7"/>
      <c r="Q2" s="7"/>
      <c r="R2" s="7"/>
      <c r="S2" s="7"/>
      <c r="T2" s="4"/>
      <c r="U2" s="4"/>
    </row>
    <row r="3" spans="1:21" ht="18" x14ac:dyDescent="0.25">
      <c r="A3" s="7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4"/>
      <c r="U3" s="4"/>
    </row>
    <row r="4" spans="1:21" ht="18" x14ac:dyDescent="0.25">
      <c r="A4" s="11">
        <v>15</v>
      </c>
      <c r="B4" s="7" t="s">
        <v>22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/>
      <c r="U4" s="4"/>
    </row>
    <row r="5" spans="1:21" ht="18" x14ac:dyDescent="0.25">
      <c r="A5" s="7"/>
      <c r="B5" s="80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4"/>
      <c r="U5" s="4"/>
    </row>
    <row r="6" spans="1:21" ht="18" x14ac:dyDescent="0.25">
      <c r="A6" s="7"/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4"/>
      <c r="U6" s="4"/>
    </row>
    <row r="7" spans="1:21" ht="18" x14ac:dyDescent="0.25">
      <c r="A7" s="7"/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4"/>
      <c r="U7" s="4"/>
    </row>
    <row r="8" spans="1:21" ht="18.75" x14ac:dyDescent="0.3">
      <c r="A8" s="11">
        <f>A4+1</f>
        <v>16</v>
      </c>
      <c r="B8" s="30" t="s">
        <v>54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4"/>
      <c r="U8" s="4"/>
    </row>
    <row r="9" spans="1:21" ht="18" x14ac:dyDescent="0.25">
      <c r="A9" s="7"/>
      <c r="B9" s="7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4"/>
      <c r="U9" s="4"/>
    </row>
    <row r="10" spans="1:21" ht="18" x14ac:dyDescent="0.25">
      <c r="A10" s="7"/>
      <c r="B10" s="80" t="s">
        <v>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4"/>
      <c r="U10" s="4"/>
    </row>
    <row r="11" spans="1:21" ht="18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/>
      <c r="U11" s="4"/>
    </row>
    <row r="12" spans="1:21" ht="18.75" x14ac:dyDescent="0.3">
      <c r="A12" s="11">
        <f>A8+1</f>
        <v>17</v>
      </c>
      <c r="B12" s="30" t="s">
        <v>44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  <c r="U12" s="4"/>
    </row>
    <row r="13" spans="1:21" ht="18" x14ac:dyDescent="0.25">
      <c r="A13" s="7"/>
      <c r="B13" s="7" t="s">
        <v>29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4"/>
      <c r="U13" s="4"/>
    </row>
    <row r="14" spans="1:21" ht="18" x14ac:dyDescent="0.25">
      <c r="A14" s="7"/>
      <c r="B14" s="7" t="s">
        <v>30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4"/>
      <c r="U14" s="4"/>
    </row>
    <row r="15" spans="1:21" ht="18" x14ac:dyDescent="0.25">
      <c r="A15" s="7"/>
      <c r="B15" s="80" t="s">
        <v>31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4"/>
      <c r="U15" s="4"/>
    </row>
    <row r="16" spans="1:21" ht="18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  <c r="U16" s="4"/>
    </row>
    <row r="17" spans="1:21" ht="18" x14ac:dyDescent="0.25">
      <c r="A17" s="11">
        <f>A12+1</f>
        <v>18</v>
      </c>
      <c r="B17" s="7" t="s">
        <v>55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"/>
      <c r="U17" s="4"/>
    </row>
    <row r="18" spans="1:21" ht="18" x14ac:dyDescent="0.25">
      <c r="A18" s="7"/>
      <c r="B18" s="7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  <c r="U18" s="4"/>
    </row>
    <row r="19" spans="1:21" ht="18" x14ac:dyDescent="0.25">
      <c r="A19" s="7"/>
      <c r="B19" s="81" t="s">
        <v>33</v>
      </c>
      <c r="C19" s="31"/>
      <c r="D19" s="31"/>
      <c r="E19" s="31"/>
      <c r="F19" s="3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4"/>
      <c r="U19" s="4"/>
    </row>
    <row r="20" spans="1:21" ht="18" x14ac:dyDescent="0.25">
      <c r="A20" s="7"/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4"/>
      <c r="U20" s="4"/>
    </row>
    <row r="21" spans="1:21" ht="18" x14ac:dyDescent="0.25">
      <c r="A21" s="7"/>
      <c r="B21" s="81" t="s">
        <v>100</v>
      </c>
      <c r="C21" s="31"/>
      <c r="D21" s="31"/>
      <c r="E21" s="31"/>
      <c r="F21" s="3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4"/>
      <c r="U21" s="4"/>
    </row>
    <row r="22" spans="1:21" ht="18" x14ac:dyDescent="0.25">
      <c r="A22" s="7"/>
      <c r="B22" s="80" t="s">
        <v>101</v>
      </c>
      <c r="C22" s="31"/>
      <c r="D22" s="31"/>
      <c r="E22" s="31"/>
      <c r="F22" s="3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  <c r="U22" s="4"/>
    </row>
    <row r="23" spans="1:21" ht="18" x14ac:dyDescent="0.25">
      <c r="A23" s="7"/>
      <c r="B23" s="7" t="s">
        <v>35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4"/>
      <c r="U23" s="4"/>
    </row>
    <row r="24" spans="1:21" ht="18" x14ac:dyDescent="0.25">
      <c r="A24" s="7"/>
      <c r="B24" s="81" t="s">
        <v>36</v>
      </c>
      <c r="C24" s="31"/>
      <c r="D24" s="31"/>
      <c r="E24" s="31"/>
      <c r="F24" s="31"/>
      <c r="G24" s="31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"/>
      <c r="U24" s="4"/>
    </row>
    <row r="25" spans="1:21" ht="18" x14ac:dyDescent="0.25">
      <c r="A25" s="7"/>
      <c r="B25" s="10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  <c r="U25" s="4"/>
    </row>
    <row r="26" spans="1:21" ht="18" x14ac:dyDescent="0.25">
      <c r="A26" s="11">
        <f>A17+1</f>
        <v>19</v>
      </c>
      <c r="B26" s="7" t="s">
        <v>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4"/>
      <c r="U26" s="4"/>
    </row>
    <row r="27" spans="1:21" ht="18" x14ac:dyDescent="0.25">
      <c r="A27" s="11"/>
      <c r="B27" s="7" t="s">
        <v>21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4"/>
      <c r="U27" s="4"/>
    </row>
    <row r="28" spans="1:21" ht="18" x14ac:dyDescent="0.25">
      <c r="A28" s="11"/>
      <c r="B28" s="7" t="s">
        <v>10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4"/>
      <c r="U28" s="4"/>
    </row>
    <row r="29" spans="1:21" ht="18" x14ac:dyDescent="0.25">
      <c r="A29" s="7"/>
      <c r="B29" s="80" t="s">
        <v>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  <c r="U29" s="4"/>
    </row>
    <row r="30" spans="1:21" ht="18" x14ac:dyDescent="0.25">
      <c r="A30" s="7"/>
      <c r="B30" s="7" t="s">
        <v>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4"/>
      <c r="U30" s="4"/>
    </row>
    <row r="31" spans="1:21" ht="1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4"/>
      <c r="U31" s="4"/>
    </row>
    <row r="32" spans="1:21" ht="1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4"/>
      <c r="U32" s="4"/>
    </row>
    <row r="33" spans="1:21" ht="18" x14ac:dyDescent="0.25">
      <c r="A33" s="11">
        <v>20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4"/>
      <c r="U33" s="4"/>
    </row>
    <row r="34" spans="1:21" ht="18.75" x14ac:dyDescent="0.3">
      <c r="A34" s="7"/>
      <c r="B34" s="32" t="s">
        <v>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"/>
      <c r="U34" s="4"/>
    </row>
    <row r="35" spans="1:21" ht="18" x14ac:dyDescent="0.25">
      <c r="A35" s="7"/>
      <c r="B35" s="80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4"/>
      <c r="U35" s="4"/>
    </row>
    <row r="36" spans="1:21" ht="1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4"/>
      <c r="U36" s="4"/>
    </row>
    <row r="37" spans="1:21" ht="18" x14ac:dyDescent="0.25">
      <c r="A37" s="13">
        <v>21</v>
      </c>
      <c r="B37" s="7" t="s">
        <v>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4"/>
      <c r="U37" s="4"/>
    </row>
    <row r="38" spans="1:21" ht="18" x14ac:dyDescent="0.25">
      <c r="A38" s="7"/>
      <c r="B38" s="7" t="s">
        <v>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4"/>
      <c r="U38" s="4"/>
    </row>
    <row r="39" spans="1:21" ht="18.75" x14ac:dyDescent="0.3">
      <c r="A39" s="7"/>
      <c r="B39" s="82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4"/>
      <c r="U39" s="4"/>
    </row>
    <row r="40" spans="1:21" ht="18" x14ac:dyDescent="0.25">
      <c r="A40" s="7"/>
      <c r="B40" s="7" t="s">
        <v>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4"/>
      <c r="U40" s="4"/>
    </row>
    <row r="41" spans="1:21" ht="18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4"/>
      <c r="U41" s="4"/>
    </row>
    <row r="42" spans="1:21" ht="18" x14ac:dyDescent="0.25">
      <c r="A42" s="13">
        <f>A37+1</f>
        <v>22</v>
      </c>
      <c r="B42" s="7" t="s">
        <v>11</v>
      </c>
      <c r="C42" s="14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4"/>
      <c r="U42" s="4"/>
    </row>
    <row r="43" spans="1:21" ht="18" x14ac:dyDescent="0.25">
      <c r="A43" s="7"/>
      <c r="B43" s="80" t="s">
        <v>12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4"/>
      <c r="U43" s="4"/>
    </row>
    <row r="44" spans="1:21" ht="18" x14ac:dyDescent="0.25">
      <c r="A44" s="7"/>
      <c r="B44" s="7" t="s">
        <v>13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4"/>
      <c r="U44" s="4"/>
    </row>
    <row r="45" spans="1:21" ht="18" x14ac:dyDescent="0.25">
      <c r="A45" s="7"/>
      <c r="B45" s="7" t="s">
        <v>14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4"/>
      <c r="U45" s="4"/>
    </row>
    <row r="46" spans="1:21" ht="18" x14ac:dyDescent="0.25">
      <c r="A46" s="7"/>
      <c r="B46" s="7" t="s">
        <v>15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4"/>
      <c r="U46" s="4"/>
    </row>
    <row r="47" spans="1:21" ht="18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4"/>
      <c r="U47" s="4"/>
    </row>
    <row r="48" spans="1:21" ht="18" x14ac:dyDescent="0.25">
      <c r="A48" s="11">
        <f>A42+1</f>
        <v>23</v>
      </c>
      <c r="B48" s="7" t="s">
        <v>58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4"/>
      <c r="U48" s="4"/>
    </row>
    <row r="49" spans="1:21" ht="18" x14ac:dyDescent="0.25">
      <c r="A49" s="7"/>
      <c r="B49" s="7" t="s">
        <v>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4"/>
      <c r="U49" s="4"/>
    </row>
    <row r="50" spans="1:21" ht="18" x14ac:dyDescent="0.25">
      <c r="A50" s="7"/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4"/>
      <c r="U50" s="4"/>
    </row>
    <row r="51" spans="1:21" ht="18" x14ac:dyDescent="0.25">
      <c r="A51" s="7"/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4"/>
      <c r="U51" s="4"/>
    </row>
    <row r="52" spans="1:21" ht="18" x14ac:dyDescent="0.25">
      <c r="A52" s="7"/>
      <c r="B52" s="80" t="s">
        <v>108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  <c r="U52" s="4"/>
    </row>
    <row r="53" spans="1:21" ht="18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4"/>
      <c r="U53" s="4"/>
    </row>
    <row r="54" spans="1:21" ht="21" x14ac:dyDescent="0.25">
      <c r="A54" s="11">
        <f>A48+1</f>
        <v>24</v>
      </c>
      <c r="B54" s="7" t="s">
        <v>59</v>
      </c>
      <c r="C54" s="7"/>
      <c r="D54" s="7"/>
      <c r="E54" s="7"/>
      <c r="F54" s="7"/>
      <c r="G54" s="14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4"/>
      <c r="U54" s="4"/>
    </row>
    <row r="55" spans="1:21" ht="18.75" x14ac:dyDescent="0.3">
      <c r="A55" s="7"/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  <c r="U55" s="4"/>
    </row>
    <row r="56" spans="1:21" ht="18" x14ac:dyDescent="0.25">
      <c r="A56" s="7"/>
      <c r="B56" s="80" t="s">
        <v>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4"/>
      <c r="U56" s="4"/>
    </row>
    <row r="57" spans="1:21" ht="18.75" x14ac:dyDescent="0.3">
      <c r="A57" s="7"/>
      <c r="B57" s="7" t="s">
        <v>61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4"/>
      <c r="U57" s="4"/>
    </row>
    <row r="58" spans="1:21" ht="18" x14ac:dyDescent="0.25">
      <c r="A58" s="7"/>
      <c r="B58" s="7" t="s">
        <v>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4"/>
      <c r="U58" s="4"/>
    </row>
    <row r="59" spans="1:21" ht="18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4"/>
      <c r="U59" s="4"/>
    </row>
    <row r="60" spans="1:21" ht="18" x14ac:dyDescent="0.25">
      <c r="A60" s="13">
        <f>A54+1</f>
        <v>25</v>
      </c>
      <c r="B60" s="7" t="s">
        <v>18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4"/>
      <c r="U60" s="4"/>
    </row>
    <row r="61" spans="1:21" ht="18" x14ac:dyDescent="0.25">
      <c r="A61" s="11"/>
      <c r="B61" s="80" t="s">
        <v>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4"/>
      <c r="U61" s="4"/>
    </row>
    <row r="62" spans="1:21" ht="18" x14ac:dyDescent="0.25">
      <c r="A62" s="11"/>
      <c r="B62" s="7" t="s">
        <v>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4"/>
      <c r="U62" s="4"/>
    </row>
    <row r="63" spans="1:21" ht="18" x14ac:dyDescent="0.25">
      <c r="A63" s="1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4"/>
      <c r="U63" s="4"/>
    </row>
    <row r="64" spans="1:21" ht="18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4"/>
      <c r="U64" s="4"/>
    </row>
    <row r="65" spans="1:21" ht="18.75" x14ac:dyDescent="0.3">
      <c r="A65" s="11"/>
      <c r="B65" s="7"/>
      <c r="C65" s="30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4"/>
      <c r="U65" s="4"/>
    </row>
    <row r="66" spans="1:21" ht="18.75" x14ac:dyDescent="0.3">
      <c r="A66" s="7"/>
      <c r="B66" s="7"/>
      <c r="C66" s="30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4"/>
      <c r="U66" s="4"/>
    </row>
    <row r="67" spans="1:21" ht="18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4"/>
      <c r="U67" s="4"/>
    </row>
    <row r="68" spans="1:21" ht="18.75" x14ac:dyDescent="0.3">
      <c r="A68" s="11"/>
      <c r="B68" s="7"/>
      <c r="C68" s="30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4"/>
      <c r="U68" s="4"/>
    </row>
    <row r="69" spans="1:21" ht="18.75" x14ac:dyDescent="0.3">
      <c r="A69" s="11"/>
      <c r="B69" s="30"/>
      <c r="C69" s="30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4"/>
      <c r="U69" s="4"/>
    </row>
    <row r="70" spans="1:21" ht="18.75" x14ac:dyDescent="0.3">
      <c r="A70" s="7"/>
      <c r="B70" s="30"/>
      <c r="C70" s="30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4"/>
      <c r="U70" s="4"/>
    </row>
    <row r="71" spans="1:21" ht="18.75" x14ac:dyDescent="0.3">
      <c r="A71" s="7"/>
      <c r="B71" s="7"/>
      <c r="C71" s="30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4"/>
      <c r="U71" s="4"/>
    </row>
    <row r="72" spans="1:21" ht="18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4"/>
      <c r="U72" s="4"/>
    </row>
    <row r="73" spans="1:21" ht="18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4"/>
      <c r="U73" s="4"/>
    </row>
    <row r="74" spans="1:21" ht="18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4"/>
      <c r="U74" s="4"/>
    </row>
    <row r="75" spans="1:21" ht="18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4"/>
      <c r="U75" s="4"/>
    </row>
    <row r="76" spans="1:21" ht="18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4"/>
      <c r="U76" s="4"/>
    </row>
    <row r="77" spans="1:21" ht="18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4"/>
      <c r="U77" s="4"/>
    </row>
    <row r="78" spans="1:21" ht="18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4"/>
      <c r="U78" s="4"/>
    </row>
    <row r="79" spans="1:21" ht="18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4"/>
      <c r="U79" s="4"/>
    </row>
    <row r="80" spans="1:21" ht="18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4"/>
      <c r="U80" s="4"/>
    </row>
    <row r="81" spans="1:21" ht="18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4"/>
      <c r="U81" s="4"/>
    </row>
    <row r="82" spans="1:21" ht="18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4"/>
      <c r="U82" s="4"/>
    </row>
    <row r="83" spans="1:21" ht="18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4"/>
      <c r="U83" s="4"/>
    </row>
    <row r="84" spans="1:21" ht="1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21" ht="18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21" ht="1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21" ht="18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21" ht="1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21" ht="18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21" ht="18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21" ht="1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21" ht="1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21" ht="1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21" ht="1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21" ht="1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21" ht="1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 ht="18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 ht="1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 ht="1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 ht="18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1:19" ht="18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19" ht="18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1:19" ht="18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8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 ht="18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1:19" ht="18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1:19" ht="18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 ht="18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ht="18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1:19" ht="18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ht="18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19" ht="18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1:19" ht="18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ht="18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 ht="18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ht="18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 ht="18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 ht="18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 ht="18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1:19" ht="18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1:19" ht="18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 ht="18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 ht="18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1:19" ht="18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ht="18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 ht="18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 ht="18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 ht="18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 ht="18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1:19" ht="18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1:19" ht="18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 ht="18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</sheetData>
  <sheetProtection formatCells="0" formatColumns="0" formatRows="0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HW11</vt:lpstr>
      <vt:lpstr>Excel Competencies - Regression</vt:lpstr>
      <vt:lpstr>Excel Competencies -Pivot Table</vt:lpstr>
      <vt:lpstr>Pivot Table Data</vt:lpstr>
      <vt:lpstr>Cleaning Data with Outlier</vt:lpstr>
      <vt:lpstr>cleaned data</vt:lpstr>
      <vt:lpstr>Learning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2018-09-19T10:25:46Z</dcterms:modified>
</cp:coreProperties>
</file>